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kouzali\Desktop\ΙΣΤΟΣΕΛΙΔΑ\OINΟΣ Μέτρο ΕΠΣΑ 3α – 10η Προκήρυξη\Α. Οδηγός Σχεδίου και Έντυπα Αίτησης\"/>
    </mc:Choice>
  </mc:AlternateContent>
  <workbookProtection workbookPassword="CCF7" lockStructure="1"/>
  <bookViews>
    <workbookView xWindow="0" yWindow="0" windowWidth="28800" windowHeight="12330" tabRatio="777" activeTab="2"/>
  </bookViews>
  <sheets>
    <sheet name="ΟΔΗΓΙΕΣ" sheetId="2" r:id="rId1"/>
    <sheet name="ΣΥΝΟΛΙΚΑ" sheetId="1" r:id="rId2"/>
    <sheet name="1.1" sheetId="30" r:id="rId3"/>
    <sheet name="1.2" sheetId="33" r:id="rId4"/>
    <sheet name="1.3" sheetId="34" r:id="rId5"/>
    <sheet name="1.4" sheetId="35" r:id="rId6"/>
    <sheet name="2" sheetId="25" r:id="rId7"/>
    <sheet name="3" sheetId="26" r:id="rId8"/>
    <sheet name="4" sheetId="29" r:id="rId9"/>
    <sheet name="Pars" sheetId="14" state="hidden" r:id="rId10"/>
    <sheet name="fx" sheetId="24" state="hidden" r:id="rId11"/>
    <sheet name="Sheet1" sheetId="36" r:id="rId12"/>
  </sheets>
  <definedNames>
    <definedName name="_xlnm._FilterDatabase" localSheetId="10" hidden="1">fx!$B$2:$D$34</definedName>
    <definedName name="ANAVATHMISH">'2'!$Z$3:$Z$5</definedName>
    <definedName name="anavathmisi">'2'!$Z$3:$Z$6</definedName>
    <definedName name="_xlnm.Print_Area" localSheetId="2">'1.1'!$A$1:$T$16</definedName>
    <definedName name="_xlnm.Print_Area" localSheetId="3">'1.2'!$A$1:$T$16</definedName>
    <definedName name="_xlnm.Print_Area" localSheetId="4">'1.3'!$A$1:$T$16</definedName>
    <definedName name="_xlnm.Print_Area" localSheetId="5">'1.4'!$A$1:$T$16</definedName>
    <definedName name="_xlnm.Print_Area" localSheetId="6">'2'!$A$1:$T$66</definedName>
    <definedName name="_xlnm.Print_Area" localSheetId="7">'3'!$A$1:$Q$64</definedName>
    <definedName name="_xlnm.Print_Area" localSheetId="8">'4'!$A$1:$Q$64</definedName>
    <definedName name="_xlnm.Print_Area" localSheetId="0">ΟΔΗΓΙΕΣ!$B$1:$E$21</definedName>
    <definedName name="_xlnm.Print_Area" localSheetId="1">ΣΥΝΟΛΙΚΑ!$A$1:$R$35</definedName>
    <definedName name="_xlnm.Print_Titles" localSheetId="2">'1.1'!$2:$6</definedName>
    <definedName name="_xlnm.Print_Titles" localSheetId="3">'1.2'!$2:$6</definedName>
    <definedName name="_xlnm.Print_Titles" localSheetId="4">'1.3'!$2:$6</definedName>
    <definedName name="_xlnm.Print_Titles" localSheetId="5">'1.4'!$2:$6</definedName>
    <definedName name="_xlnm.Print_Titles" localSheetId="6">'2'!$2:$6</definedName>
  </definedNames>
  <calcPr calcId="162913"/>
</workbook>
</file>

<file path=xl/calcChain.xml><?xml version="1.0" encoding="utf-8"?>
<calcChain xmlns="http://schemas.openxmlformats.org/spreadsheetml/2006/main">
  <c r="T66" i="25" l="1"/>
  <c r="T65" i="25"/>
  <c r="T64" i="25"/>
  <c r="T63" i="25"/>
  <c r="T62" i="25"/>
  <c r="T61" i="25"/>
  <c r="T60" i="25"/>
  <c r="T59" i="25"/>
  <c r="T58" i="25"/>
  <c r="T57" i="25"/>
  <c r="T56" i="25"/>
  <c r="T55" i="25"/>
  <c r="T54" i="25"/>
  <c r="T53" i="25"/>
  <c r="T52" i="25"/>
  <c r="T51" i="25"/>
  <c r="T50" i="25"/>
  <c r="T49" i="25"/>
  <c r="T48" i="25"/>
  <c r="T47" i="25"/>
  <c r="T46" i="25"/>
  <c r="T45" i="25"/>
  <c r="T44" i="25"/>
  <c r="T43" i="25"/>
  <c r="T42" i="25"/>
  <c r="T41" i="25"/>
  <c r="T40" i="25"/>
  <c r="T39" i="25"/>
  <c r="T38" i="25"/>
  <c r="T37" i="25"/>
  <c r="T36" i="25"/>
  <c r="T35" i="25"/>
  <c r="T34" i="25"/>
  <c r="T33" i="25"/>
  <c r="T32" i="25"/>
  <c r="T31" i="25"/>
  <c r="T30" i="25"/>
  <c r="T29" i="25"/>
  <c r="T28" i="25"/>
  <c r="T27" i="25"/>
  <c r="T26" i="25"/>
  <c r="T25" i="25"/>
  <c r="T24" i="25"/>
  <c r="T23" i="25"/>
  <c r="T22" i="25"/>
  <c r="T21" i="25"/>
  <c r="T20" i="25"/>
  <c r="T19" i="25"/>
  <c r="T18" i="25"/>
  <c r="T17" i="25"/>
  <c r="T16" i="25"/>
  <c r="T15" i="25"/>
  <c r="T14" i="25"/>
  <c r="T13" i="25"/>
  <c r="T12" i="25"/>
  <c r="T11" i="25"/>
  <c r="T10" i="25"/>
  <c r="T9" i="25"/>
  <c r="T8" i="25"/>
  <c r="T16" i="35"/>
  <c r="T15" i="35"/>
  <c r="T14" i="35"/>
  <c r="T13" i="35"/>
  <c r="T12" i="35"/>
  <c r="T11" i="35"/>
  <c r="T10" i="35"/>
  <c r="T9" i="35"/>
  <c r="T8" i="35"/>
  <c r="T16" i="34"/>
  <c r="T15" i="34"/>
  <c r="T14" i="34"/>
  <c r="T13" i="34"/>
  <c r="T12" i="34"/>
  <c r="T11" i="34"/>
  <c r="T10" i="34"/>
  <c r="T9" i="34"/>
  <c r="T8" i="34"/>
  <c r="T15" i="33"/>
  <c r="T14" i="33"/>
  <c r="T13" i="33"/>
  <c r="T12" i="33"/>
  <c r="T11" i="33"/>
  <c r="T10" i="33"/>
  <c r="T9" i="33"/>
  <c r="T8" i="33"/>
  <c r="T16" i="30"/>
  <c r="T15" i="30"/>
  <c r="T14" i="30"/>
  <c r="T13" i="30"/>
  <c r="T12" i="30"/>
  <c r="T10" i="30"/>
  <c r="T9" i="30"/>
  <c r="T8" i="30"/>
  <c r="E26" i="1"/>
  <c r="P1" i="25"/>
  <c r="N57" i="35"/>
  <c r="N58" i="35"/>
  <c r="N59" i="35"/>
  <c r="N60" i="35"/>
  <c r="N61" i="35"/>
  <c r="N62" i="35"/>
  <c r="N63" i="35"/>
  <c r="N64" i="35"/>
  <c r="N65" i="35"/>
  <c r="N66" i="35"/>
  <c r="N67" i="35"/>
  <c r="N68" i="35"/>
  <c r="N69" i="35"/>
  <c r="N70" i="35"/>
  <c r="N71" i="35"/>
  <c r="N72" i="35"/>
  <c r="N73" i="35"/>
  <c r="N74" i="35"/>
  <c r="N75" i="35"/>
  <c r="N76" i="35"/>
  <c r="N77" i="35"/>
  <c r="N78" i="35"/>
  <c r="N79" i="35"/>
  <c r="N80" i="35"/>
  <c r="N81" i="35"/>
  <c r="N82" i="35"/>
  <c r="N83" i="35"/>
  <c r="N84" i="35"/>
  <c r="N85" i="35"/>
  <c r="N86" i="35"/>
  <c r="N87" i="35"/>
  <c r="N88" i="35"/>
  <c r="N89" i="35"/>
  <c r="N90" i="35"/>
  <c r="N91" i="35"/>
  <c r="N92" i="35"/>
  <c r="N93" i="35"/>
  <c r="N94" i="35"/>
  <c r="N95" i="35"/>
  <c r="N96" i="35"/>
  <c r="N97" i="35"/>
  <c r="N98" i="35"/>
  <c r="N99" i="35"/>
  <c r="N100" i="35"/>
  <c r="N101" i="35"/>
  <c r="N102" i="35"/>
  <c r="N103" i="35"/>
  <c r="N104" i="35"/>
  <c r="N105" i="35"/>
  <c r="N106" i="35"/>
  <c r="E1" i="24"/>
  <c r="D1" i="14"/>
  <c r="Q1" i="29"/>
  <c r="B2" i="29"/>
  <c r="Q3" i="29"/>
  <c r="I23" i="1" s="1"/>
  <c r="J23" i="1" s="1"/>
  <c r="Q1" i="26"/>
  <c r="B2" i="26"/>
  <c r="Q3" i="26"/>
  <c r="B2" i="25"/>
  <c r="S67" i="25"/>
  <c r="S68" i="25"/>
  <c r="S69" i="25"/>
  <c r="S70" i="25"/>
  <c r="S71" i="25"/>
  <c r="S72" i="25"/>
  <c r="S73" i="25"/>
  <c r="S74" i="25"/>
  <c r="S75" i="25"/>
  <c r="S76" i="25"/>
  <c r="S77" i="25"/>
  <c r="S78" i="25"/>
  <c r="S79" i="25"/>
  <c r="S80" i="25"/>
  <c r="S81" i="25"/>
  <c r="S82" i="25"/>
  <c r="S83" i="25"/>
  <c r="S84" i="25"/>
  <c r="S85" i="25"/>
  <c r="S86" i="25"/>
  <c r="S87" i="25"/>
  <c r="S88" i="25"/>
  <c r="S89" i="25"/>
  <c r="S90" i="25"/>
  <c r="S91" i="25"/>
  <c r="S92" i="25"/>
  <c r="S93" i="25"/>
  <c r="S94" i="25"/>
  <c r="S95" i="25"/>
  <c r="S96" i="25"/>
  <c r="S97" i="25"/>
  <c r="S98" i="25"/>
  <c r="S99" i="25"/>
  <c r="S100" i="25"/>
  <c r="S101" i="25"/>
  <c r="S102" i="25"/>
  <c r="S103" i="25"/>
  <c r="S104" i="25"/>
  <c r="S105" i="25"/>
  <c r="S106" i="25"/>
  <c r="A500" i="25"/>
  <c r="J54" i="25" s="1"/>
  <c r="K54" i="25" s="1"/>
  <c r="B500" i="25"/>
  <c r="D500" i="25"/>
  <c r="J66" i="25" s="1"/>
  <c r="K66" i="25" s="1"/>
  <c r="R66" i="25" s="1"/>
  <c r="A501" i="25"/>
  <c r="B501" i="25"/>
  <c r="D501" i="25"/>
  <c r="A502" i="25"/>
  <c r="B502" i="25"/>
  <c r="D502" i="25"/>
  <c r="A503" i="25"/>
  <c r="B503" i="25"/>
  <c r="D503" i="25"/>
  <c r="A504" i="25"/>
  <c r="B504" i="25"/>
  <c r="D504" i="25"/>
  <c r="A505" i="25"/>
  <c r="B505" i="25"/>
  <c r="D505" i="25"/>
  <c r="A506" i="25"/>
  <c r="B506" i="25"/>
  <c r="D506" i="25"/>
  <c r="A507" i="25"/>
  <c r="B507" i="25"/>
  <c r="D507" i="25"/>
  <c r="A508" i="25"/>
  <c r="B508" i="25"/>
  <c r="D508" i="25"/>
  <c r="A509" i="25"/>
  <c r="B509" i="25"/>
  <c r="D509" i="25"/>
  <c r="A510" i="25"/>
  <c r="B510" i="25"/>
  <c r="D510" i="25"/>
  <c r="A511" i="25"/>
  <c r="B511" i="25"/>
  <c r="D511" i="25"/>
  <c r="A512" i="25"/>
  <c r="B512" i="25"/>
  <c r="D512" i="25"/>
  <c r="A513" i="25"/>
  <c r="B513" i="25"/>
  <c r="D513" i="25"/>
  <c r="A514" i="25"/>
  <c r="B514" i="25"/>
  <c r="D514" i="25"/>
  <c r="A515" i="25"/>
  <c r="B515" i="25"/>
  <c r="D515" i="25"/>
  <c r="A516" i="25"/>
  <c r="B516" i="25"/>
  <c r="D516" i="25"/>
  <c r="A517" i="25"/>
  <c r="B517" i="25"/>
  <c r="D517" i="25"/>
  <c r="A518" i="25"/>
  <c r="B518" i="25"/>
  <c r="D518" i="25"/>
  <c r="A519" i="25"/>
  <c r="B519" i="25"/>
  <c r="D519" i="25"/>
  <c r="A520" i="25"/>
  <c r="B520" i="25"/>
  <c r="D520" i="25"/>
  <c r="A521" i="25"/>
  <c r="B521" i="25"/>
  <c r="D521" i="25"/>
  <c r="A522" i="25"/>
  <c r="B522" i="25"/>
  <c r="D522" i="25"/>
  <c r="A523" i="25"/>
  <c r="B523" i="25"/>
  <c r="D523" i="25"/>
  <c r="A524" i="25"/>
  <c r="B524" i="25"/>
  <c r="D524" i="25"/>
  <c r="A525" i="25"/>
  <c r="B525" i="25"/>
  <c r="D525" i="25"/>
  <c r="A526" i="25"/>
  <c r="B526" i="25"/>
  <c r="D526" i="25"/>
  <c r="A527" i="25"/>
  <c r="B527" i="25"/>
  <c r="D527" i="25"/>
  <c r="A528" i="25"/>
  <c r="B528" i="25"/>
  <c r="D528" i="25"/>
  <c r="A529" i="25"/>
  <c r="B529" i="25"/>
  <c r="D529" i="25"/>
  <c r="A530" i="25"/>
  <c r="B530" i="25"/>
  <c r="D530" i="25"/>
  <c r="A531" i="25"/>
  <c r="B531" i="25"/>
  <c r="D531" i="25"/>
  <c r="A532" i="25"/>
  <c r="B532" i="25"/>
  <c r="D532" i="25"/>
  <c r="A533" i="25"/>
  <c r="B533" i="25"/>
  <c r="D533" i="25"/>
  <c r="A534" i="25"/>
  <c r="B534" i="25"/>
  <c r="D534" i="25"/>
  <c r="A535" i="25"/>
  <c r="B535" i="25"/>
  <c r="D535" i="25"/>
  <c r="A536" i="25"/>
  <c r="B536" i="25"/>
  <c r="D536" i="25"/>
  <c r="A537" i="25"/>
  <c r="B537" i="25"/>
  <c r="D537" i="25"/>
  <c r="A538" i="25"/>
  <c r="B538" i="25"/>
  <c r="D538" i="25"/>
  <c r="A539" i="25"/>
  <c r="B539" i="25"/>
  <c r="D539" i="25"/>
  <c r="A540" i="25"/>
  <c r="B540" i="25"/>
  <c r="D540" i="25"/>
  <c r="A541" i="25"/>
  <c r="B541" i="25"/>
  <c r="D541" i="25"/>
  <c r="Q1" i="35"/>
  <c r="B2" i="35"/>
  <c r="T7" i="35"/>
  <c r="T4" i="35" s="1"/>
  <c r="R20" i="1" s="1"/>
  <c r="I17" i="35"/>
  <c r="J17" i="35" s="1"/>
  <c r="T17" i="35"/>
  <c r="U17" i="35"/>
  <c r="V17" i="35"/>
  <c r="I18" i="35"/>
  <c r="J18" i="35" s="1"/>
  <c r="T18" i="35"/>
  <c r="U18" i="35"/>
  <c r="V18" i="35"/>
  <c r="I19" i="35"/>
  <c r="J19" i="35"/>
  <c r="T19" i="35"/>
  <c r="U19" i="35"/>
  <c r="V19" i="35"/>
  <c r="I20" i="35"/>
  <c r="J20" i="35" s="1"/>
  <c r="R20" i="35" s="1"/>
  <c r="T20" i="35"/>
  <c r="U20" i="35"/>
  <c r="V20" i="35"/>
  <c r="I21" i="35"/>
  <c r="J21" i="35"/>
  <c r="Q21" i="35" s="1"/>
  <c r="T21" i="35"/>
  <c r="U21" i="35"/>
  <c r="V21" i="35"/>
  <c r="I22" i="35"/>
  <c r="J22" i="35" s="1"/>
  <c r="T22" i="35"/>
  <c r="U22" i="35"/>
  <c r="V22" i="35"/>
  <c r="I23" i="35"/>
  <c r="J23" i="35" s="1"/>
  <c r="T23" i="35"/>
  <c r="U23" i="35"/>
  <c r="V23" i="35"/>
  <c r="I24" i="35"/>
  <c r="J24" i="35" s="1"/>
  <c r="R24" i="35" s="1"/>
  <c r="Q24" i="35"/>
  <c r="T24" i="35"/>
  <c r="U24" i="35"/>
  <c r="V24" i="35"/>
  <c r="I25" i="35"/>
  <c r="J25" i="35"/>
  <c r="Q25" i="35" s="1"/>
  <c r="R25" i="35"/>
  <c r="U75" i="35" s="1"/>
  <c r="T25" i="35"/>
  <c r="U25" i="35"/>
  <c r="V25" i="35"/>
  <c r="I26" i="35"/>
  <c r="J26" i="35" s="1"/>
  <c r="T26" i="35"/>
  <c r="U26" i="35"/>
  <c r="V26" i="35"/>
  <c r="I27" i="35"/>
  <c r="J27" i="35"/>
  <c r="T27" i="35"/>
  <c r="U27" i="35"/>
  <c r="V27" i="35"/>
  <c r="I28" i="35"/>
  <c r="J28" i="35" s="1"/>
  <c r="R28" i="35" s="1"/>
  <c r="T28" i="35"/>
  <c r="U28" i="35"/>
  <c r="V28" i="35"/>
  <c r="I29" i="35"/>
  <c r="J29" i="35" s="1"/>
  <c r="T29" i="35"/>
  <c r="U29" i="35"/>
  <c r="V29" i="35"/>
  <c r="I30" i="35"/>
  <c r="J30" i="35" s="1"/>
  <c r="T30" i="35"/>
  <c r="U30" i="35"/>
  <c r="V30" i="35"/>
  <c r="I31" i="35"/>
  <c r="J31" i="35"/>
  <c r="T31" i="35"/>
  <c r="U31" i="35"/>
  <c r="V31" i="35"/>
  <c r="I32" i="35"/>
  <c r="J32" i="35" s="1"/>
  <c r="R32" i="35" s="1"/>
  <c r="T32" i="35"/>
  <c r="U32" i="35"/>
  <c r="V32" i="35"/>
  <c r="I33" i="35"/>
  <c r="J33" i="35"/>
  <c r="Q33" i="35" s="1"/>
  <c r="T33" i="35"/>
  <c r="U33" i="35"/>
  <c r="V33" i="35"/>
  <c r="I34" i="35"/>
  <c r="J34" i="35" s="1"/>
  <c r="T34" i="35"/>
  <c r="U34" i="35"/>
  <c r="V34" i="35"/>
  <c r="I35" i="35"/>
  <c r="J35" i="35" s="1"/>
  <c r="T35" i="35"/>
  <c r="U35" i="35"/>
  <c r="V35" i="35"/>
  <c r="I36" i="35"/>
  <c r="J36" i="35" s="1"/>
  <c r="R36" i="35" s="1"/>
  <c r="Q36" i="35"/>
  <c r="T36" i="35"/>
  <c r="U36" i="35"/>
  <c r="V36" i="35"/>
  <c r="I37" i="35"/>
  <c r="J37" i="35"/>
  <c r="Q37" i="35" s="1"/>
  <c r="R37" i="35"/>
  <c r="S37" i="35" s="1"/>
  <c r="V87" i="35" s="1"/>
  <c r="T37" i="35"/>
  <c r="U37" i="35"/>
  <c r="V37" i="35"/>
  <c r="I38" i="35"/>
  <c r="J38" i="35" s="1"/>
  <c r="T38" i="35"/>
  <c r="U38" i="35"/>
  <c r="V38" i="35"/>
  <c r="I39" i="35"/>
  <c r="J39" i="35"/>
  <c r="T39" i="35"/>
  <c r="U39" i="35"/>
  <c r="V39" i="35"/>
  <c r="I40" i="35"/>
  <c r="J40" i="35" s="1"/>
  <c r="R40" i="35" s="1"/>
  <c r="T40" i="35"/>
  <c r="U40" i="35"/>
  <c r="V40" i="35"/>
  <c r="I41" i="35"/>
  <c r="J41" i="35" s="1"/>
  <c r="T41" i="35"/>
  <c r="U41" i="35"/>
  <c r="V41" i="35"/>
  <c r="I42" i="35"/>
  <c r="J42" i="35" s="1"/>
  <c r="T42" i="35"/>
  <c r="U42" i="35"/>
  <c r="V42" i="35"/>
  <c r="I43" i="35"/>
  <c r="J43" i="35"/>
  <c r="T43" i="35"/>
  <c r="U43" i="35"/>
  <c r="V43" i="35"/>
  <c r="I44" i="35"/>
  <c r="J44" i="35" s="1"/>
  <c r="R44" i="35" s="1"/>
  <c r="T44" i="35"/>
  <c r="U44" i="35"/>
  <c r="V44" i="35"/>
  <c r="I45" i="35"/>
  <c r="J45" i="35"/>
  <c r="Q45" i="35" s="1"/>
  <c r="T45" i="35"/>
  <c r="U45" i="35"/>
  <c r="V45" i="35"/>
  <c r="I46" i="35"/>
  <c r="J46" i="35" s="1"/>
  <c r="T46" i="35"/>
  <c r="U46" i="35"/>
  <c r="V46" i="35"/>
  <c r="I47" i="35"/>
  <c r="J47" i="35" s="1"/>
  <c r="T47" i="35"/>
  <c r="U47" i="35"/>
  <c r="V47" i="35"/>
  <c r="I48" i="35"/>
  <c r="J48" i="35" s="1"/>
  <c r="R48" i="35" s="1"/>
  <c r="U98" i="35" s="1"/>
  <c r="Q48" i="35"/>
  <c r="T48" i="35"/>
  <c r="U48" i="35"/>
  <c r="V48" i="35"/>
  <c r="I49" i="35"/>
  <c r="J49" i="35"/>
  <c r="T49" i="35"/>
  <c r="U49" i="35"/>
  <c r="V49" i="35"/>
  <c r="I50" i="35"/>
  <c r="J50" i="35" s="1"/>
  <c r="Q50" i="35" s="1"/>
  <c r="T50" i="35"/>
  <c r="U50" i="35"/>
  <c r="V50" i="35"/>
  <c r="I51" i="35"/>
  <c r="J51" i="35"/>
  <c r="T51" i="35"/>
  <c r="U51" i="35"/>
  <c r="V51" i="35"/>
  <c r="I52" i="35"/>
  <c r="J52" i="35" s="1"/>
  <c r="T52" i="35"/>
  <c r="U52" i="35"/>
  <c r="V52" i="35"/>
  <c r="I53" i="35"/>
  <c r="J53" i="35"/>
  <c r="Q53" i="35" s="1"/>
  <c r="T53" i="35"/>
  <c r="U53" i="35"/>
  <c r="V53" i="35"/>
  <c r="I54" i="35"/>
  <c r="J54" i="35"/>
  <c r="N54" i="35" s="1"/>
  <c r="T54" i="35"/>
  <c r="U54" i="35"/>
  <c r="V54" i="35"/>
  <c r="I55" i="35"/>
  <c r="J55" i="35" s="1"/>
  <c r="R55" i="35" s="1"/>
  <c r="T55" i="35"/>
  <c r="U55" i="35"/>
  <c r="V55" i="35"/>
  <c r="I56" i="35"/>
  <c r="J56" i="35"/>
  <c r="T56" i="35"/>
  <c r="U56" i="35"/>
  <c r="V56" i="35"/>
  <c r="U57" i="35"/>
  <c r="V57" i="35"/>
  <c r="U58" i="35"/>
  <c r="V58" i="35"/>
  <c r="U59" i="35"/>
  <c r="V59" i="35"/>
  <c r="U60" i="35"/>
  <c r="V60" i="35"/>
  <c r="U61" i="35"/>
  <c r="V61" i="35"/>
  <c r="U62" i="35"/>
  <c r="V62" i="35"/>
  <c r="U63" i="35"/>
  <c r="V63" i="35"/>
  <c r="U64" i="35"/>
  <c r="V64" i="35"/>
  <c r="U65" i="35"/>
  <c r="V65" i="35"/>
  <c r="U66" i="35"/>
  <c r="V66" i="35"/>
  <c r="A450" i="35"/>
  <c r="I7" i="35" s="1"/>
  <c r="J7" i="35" s="1"/>
  <c r="B450" i="35"/>
  <c r="C450" i="35"/>
  <c r="A451" i="35"/>
  <c r="B451" i="35"/>
  <c r="C451" i="35"/>
  <c r="A452" i="35"/>
  <c r="B452" i="35"/>
  <c r="C452" i="35"/>
  <c r="A453" i="35"/>
  <c r="B453" i="35"/>
  <c r="C453" i="35"/>
  <c r="A454" i="35"/>
  <c r="B454" i="35"/>
  <c r="C454" i="35"/>
  <c r="A455" i="35"/>
  <c r="B455" i="35"/>
  <c r="C455" i="35"/>
  <c r="A456" i="35"/>
  <c r="B456" i="35"/>
  <c r="C456" i="35"/>
  <c r="A457" i="35"/>
  <c r="B457" i="35"/>
  <c r="C457" i="35"/>
  <c r="A458" i="35"/>
  <c r="B458" i="35"/>
  <c r="C458" i="35"/>
  <c r="A459" i="35"/>
  <c r="B459" i="35"/>
  <c r="C459" i="35"/>
  <c r="A460" i="35"/>
  <c r="B460" i="35"/>
  <c r="C460" i="35"/>
  <c r="A461" i="35"/>
  <c r="B461" i="35"/>
  <c r="C461" i="35"/>
  <c r="A462" i="35"/>
  <c r="B462" i="35"/>
  <c r="C462" i="35"/>
  <c r="A463" i="35"/>
  <c r="B463" i="35"/>
  <c r="C463" i="35"/>
  <c r="A464" i="35"/>
  <c r="B464" i="35"/>
  <c r="C464" i="35"/>
  <c r="A465" i="35"/>
  <c r="B465" i="35"/>
  <c r="C465" i="35"/>
  <c r="A466" i="35"/>
  <c r="B466" i="35"/>
  <c r="C466" i="35"/>
  <c r="A467" i="35"/>
  <c r="B467" i="35"/>
  <c r="C467" i="35"/>
  <c r="A468" i="35"/>
  <c r="B468" i="35"/>
  <c r="C468" i="35"/>
  <c r="A469" i="35"/>
  <c r="B469" i="35"/>
  <c r="C469" i="35"/>
  <c r="A470" i="35"/>
  <c r="B470" i="35"/>
  <c r="C470" i="35"/>
  <c r="A471" i="35"/>
  <c r="B471" i="35"/>
  <c r="C471" i="35"/>
  <c r="A472" i="35"/>
  <c r="B472" i="35"/>
  <c r="C472" i="35"/>
  <c r="A473" i="35"/>
  <c r="B473" i="35"/>
  <c r="C473" i="35"/>
  <c r="A474" i="35"/>
  <c r="B474" i="35"/>
  <c r="C474" i="35"/>
  <c r="A475" i="35"/>
  <c r="B475" i="35"/>
  <c r="C475" i="35"/>
  <c r="A476" i="35"/>
  <c r="B476" i="35"/>
  <c r="C476" i="35"/>
  <c r="A477" i="35"/>
  <c r="B477" i="35"/>
  <c r="C477" i="35"/>
  <c r="A478" i="35"/>
  <c r="B478" i="35"/>
  <c r="C478" i="35"/>
  <c r="A479" i="35"/>
  <c r="B479" i="35"/>
  <c r="C479" i="35"/>
  <c r="A480" i="35"/>
  <c r="B480" i="35"/>
  <c r="C480" i="35"/>
  <c r="A481" i="35"/>
  <c r="B481" i="35"/>
  <c r="C481" i="35"/>
  <c r="A482" i="35"/>
  <c r="B482" i="35"/>
  <c r="C482" i="35"/>
  <c r="A483" i="35"/>
  <c r="B483" i="35"/>
  <c r="C483" i="35"/>
  <c r="A484" i="35"/>
  <c r="B484" i="35"/>
  <c r="C484" i="35"/>
  <c r="A485" i="35"/>
  <c r="B485" i="35"/>
  <c r="C485" i="35"/>
  <c r="A486" i="35"/>
  <c r="B486" i="35"/>
  <c r="C486" i="35"/>
  <c r="A487" i="35"/>
  <c r="B487" i="35"/>
  <c r="C487" i="35"/>
  <c r="A488" i="35"/>
  <c r="B488" i="35"/>
  <c r="C488" i="35"/>
  <c r="A489" i="35"/>
  <c r="B489" i="35"/>
  <c r="C489" i="35"/>
  <c r="A490" i="35"/>
  <c r="B490" i="35"/>
  <c r="C490" i="35"/>
  <c r="A491" i="35"/>
  <c r="B491" i="35"/>
  <c r="C491" i="35"/>
  <c r="Q1" i="34"/>
  <c r="B2" i="34"/>
  <c r="I17" i="34"/>
  <c r="J17" i="34" s="1"/>
  <c r="N17" i="34" s="1"/>
  <c r="Q17" i="34"/>
  <c r="R17" i="34"/>
  <c r="S17" i="34" s="1"/>
  <c r="V67" i="34" s="1"/>
  <c r="T17" i="34"/>
  <c r="U17" i="34"/>
  <c r="V17" i="34"/>
  <c r="I18" i="34"/>
  <c r="J18" i="34" s="1"/>
  <c r="N18" i="34" s="1"/>
  <c r="T18" i="34"/>
  <c r="U18" i="34"/>
  <c r="V18" i="34"/>
  <c r="I19" i="34"/>
  <c r="J19" i="34" s="1"/>
  <c r="T19" i="34"/>
  <c r="U19" i="34"/>
  <c r="V19" i="34"/>
  <c r="I20" i="34"/>
  <c r="J20" i="34" s="1"/>
  <c r="T20" i="34"/>
  <c r="U20" i="34"/>
  <c r="V20" i="34"/>
  <c r="I21" i="34"/>
  <c r="J21" i="34" s="1"/>
  <c r="N21" i="34" s="1"/>
  <c r="T21" i="34"/>
  <c r="U21" i="34"/>
  <c r="V21" i="34"/>
  <c r="I22" i="34"/>
  <c r="J22" i="34" s="1"/>
  <c r="T22" i="34"/>
  <c r="U22" i="34"/>
  <c r="V22" i="34"/>
  <c r="I23" i="34"/>
  <c r="J23" i="34"/>
  <c r="N23" i="34"/>
  <c r="T23" i="34"/>
  <c r="U23" i="34"/>
  <c r="V23" i="34"/>
  <c r="I24" i="34"/>
  <c r="J24" i="34" s="1"/>
  <c r="N24" i="34" s="1"/>
  <c r="Q24" i="34"/>
  <c r="R24" i="34"/>
  <c r="S24" i="34" s="1"/>
  <c r="V74" i="34" s="1"/>
  <c r="T24" i="34"/>
  <c r="U24" i="34"/>
  <c r="V24" i="34"/>
  <c r="I25" i="34"/>
  <c r="J25" i="34" s="1"/>
  <c r="T25" i="34"/>
  <c r="U25" i="34"/>
  <c r="V25" i="34"/>
  <c r="I26" i="34"/>
  <c r="J26" i="34" s="1"/>
  <c r="N26" i="34" s="1"/>
  <c r="T26" i="34"/>
  <c r="U26" i="34"/>
  <c r="V26" i="34"/>
  <c r="I27" i="34"/>
  <c r="J27" i="34" s="1"/>
  <c r="R27" i="34" s="1"/>
  <c r="T27" i="34"/>
  <c r="U27" i="34"/>
  <c r="V27" i="34"/>
  <c r="I28" i="34"/>
  <c r="J28" i="34" s="1"/>
  <c r="T28" i="34"/>
  <c r="U28" i="34"/>
  <c r="V28" i="34"/>
  <c r="I29" i="34"/>
  <c r="J29" i="34"/>
  <c r="R29" i="34" s="1"/>
  <c r="S29" i="34" s="1"/>
  <c r="V79" i="34" s="1"/>
  <c r="N29" i="34"/>
  <c r="T29" i="34"/>
  <c r="U29" i="34"/>
  <c r="V29" i="34"/>
  <c r="I30" i="34"/>
  <c r="J30" i="34"/>
  <c r="T30" i="34"/>
  <c r="U30" i="34"/>
  <c r="V30" i="34"/>
  <c r="I31" i="34"/>
  <c r="J31" i="34"/>
  <c r="R31" i="34" s="1"/>
  <c r="N31" i="34"/>
  <c r="T31" i="34"/>
  <c r="U31" i="34"/>
  <c r="V31" i="34"/>
  <c r="I32" i="34"/>
  <c r="J32" i="34"/>
  <c r="R32" i="34" s="1"/>
  <c r="T32" i="34"/>
  <c r="U32" i="34"/>
  <c r="V32" i="34"/>
  <c r="I33" i="34"/>
  <c r="J33" i="34" s="1"/>
  <c r="T33" i="34"/>
  <c r="U33" i="34"/>
  <c r="V33" i="34"/>
  <c r="I34" i="34"/>
  <c r="J34" i="34" s="1"/>
  <c r="T34" i="34"/>
  <c r="U34" i="34"/>
  <c r="V34" i="34"/>
  <c r="I35" i="34"/>
  <c r="J35" i="34" s="1"/>
  <c r="T35" i="34"/>
  <c r="U35" i="34"/>
  <c r="V35" i="34"/>
  <c r="I36" i="34"/>
  <c r="J36" i="34" s="1"/>
  <c r="T36" i="34"/>
  <c r="U36" i="34"/>
  <c r="V36" i="34"/>
  <c r="I37" i="34"/>
  <c r="J37" i="34" s="1"/>
  <c r="T37" i="34"/>
  <c r="U37" i="34"/>
  <c r="V37" i="34"/>
  <c r="I38" i="34"/>
  <c r="J38" i="34"/>
  <c r="R38" i="34"/>
  <c r="U88" i="34" s="1"/>
  <c r="T38" i="34"/>
  <c r="U38" i="34"/>
  <c r="V38" i="34"/>
  <c r="I39" i="34"/>
  <c r="J39" i="34"/>
  <c r="R39" i="34" s="1"/>
  <c r="S39" i="34" s="1"/>
  <c r="V89" i="34" s="1"/>
  <c r="T39" i="34"/>
  <c r="U39" i="34"/>
  <c r="V39" i="34"/>
  <c r="I40" i="34"/>
  <c r="J40" i="34" s="1"/>
  <c r="T40" i="34"/>
  <c r="U40" i="34"/>
  <c r="V40" i="34"/>
  <c r="I41" i="34"/>
  <c r="J41" i="34"/>
  <c r="N41" i="34" s="1"/>
  <c r="T41" i="34"/>
  <c r="U41" i="34"/>
  <c r="V41" i="34"/>
  <c r="I42" i="34"/>
  <c r="J42" i="34" s="1"/>
  <c r="N42" i="34" s="1"/>
  <c r="Q42" i="34"/>
  <c r="T42" i="34"/>
  <c r="U42" i="34"/>
  <c r="V42" i="34"/>
  <c r="I43" i="34"/>
  <c r="J43" i="34"/>
  <c r="T43" i="34"/>
  <c r="U43" i="34"/>
  <c r="V43" i="34"/>
  <c r="I44" i="34"/>
  <c r="J44" i="34" s="1"/>
  <c r="Q44" i="34"/>
  <c r="T44" i="34"/>
  <c r="U44" i="34"/>
  <c r="V44" i="34"/>
  <c r="I45" i="34"/>
  <c r="J45" i="34" s="1"/>
  <c r="N45" i="34" s="1"/>
  <c r="R45" i="34"/>
  <c r="S45" i="34" s="1"/>
  <c r="V95" i="34" s="1"/>
  <c r="T45" i="34"/>
  <c r="U45" i="34"/>
  <c r="V45" i="34"/>
  <c r="I46" i="34"/>
  <c r="J46" i="34" s="1"/>
  <c r="T46" i="34"/>
  <c r="U46" i="34"/>
  <c r="V46" i="34"/>
  <c r="I47" i="34"/>
  <c r="J47" i="34" s="1"/>
  <c r="Q47" i="34" s="1"/>
  <c r="T47" i="34"/>
  <c r="U47" i="34"/>
  <c r="V47" i="34"/>
  <c r="I48" i="34"/>
  <c r="J48" i="34"/>
  <c r="N48" i="34" s="1"/>
  <c r="T48" i="34"/>
  <c r="U48" i="34"/>
  <c r="V48" i="34"/>
  <c r="I49" i="34"/>
  <c r="J49" i="34" s="1"/>
  <c r="N49" i="34" s="1"/>
  <c r="Q49" i="34"/>
  <c r="T49" i="34"/>
  <c r="U49" i="34"/>
  <c r="V49" i="34"/>
  <c r="I50" i="34"/>
  <c r="J50" i="34"/>
  <c r="T50" i="34"/>
  <c r="U50" i="34"/>
  <c r="V50" i="34"/>
  <c r="I51" i="34"/>
  <c r="J51" i="34" s="1"/>
  <c r="Q51" i="34" s="1"/>
  <c r="T51" i="34"/>
  <c r="U51" i="34"/>
  <c r="V51" i="34"/>
  <c r="I52" i="34"/>
  <c r="J52" i="34"/>
  <c r="N52" i="34" s="1"/>
  <c r="T52" i="34"/>
  <c r="U52" i="34"/>
  <c r="V52" i="34"/>
  <c r="I53" i="34"/>
  <c r="J53" i="34" s="1"/>
  <c r="N53" i="34" s="1"/>
  <c r="Q53" i="34"/>
  <c r="T53" i="34"/>
  <c r="U53" i="34"/>
  <c r="V53" i="34"/>
  <c r="I54" i="34"/>
  <c r="J54" i="34"/>
  <c r="T54" i="34"/>
  <c r="U54" i="34"/>
  <c r="V54" i="34"/>
  <c r="I55" i="34"/>
  <c r="J55" i="34" s="1"/>
  <c r="Q55" i="34"/>
  <c r="T55" i="34"/>
  <c r="U55" i="34"/>
  <c r="V55" i="34"/>
  <c r="I56" i="34"/>
  <c r="J56" i="34"/>
  <c r="T56" i="34"/>
  <c r="U56" i="34"/>
  <c r="V56" i="34"/>
  <c r="N57" i="34"/>
  <c r="U57" i="34"/>
  <c r="V57" i="34"/>
  <c r="N58" i="34"/>
  <c r="U58" i="34"/>
  <c r="V58" i="34"/>
  <c r="N59" i="34"/>
  <c r="U59" i="34"/>
  <c r="V59" i="34"/>
  <c r="N60" i="34"/>
  <c r="U60" i="34"/>
  <c r="V60" i="34"/>
  <c r="N61" i="34"/>
  <c r="U61" i="34"/>
  <c r="V61" i="34"/>
  <c r="N62" i="34"/>
  <c r="U62" i="34"/>
  <c r="V62" i="34"/>
  <c r="N63" i="34"/>
  <c r="U63" i="34"/>
  <c r="V63" i="34"/>
  <c r="N64" i="34"/>
  <c r="U64" i="34"/>
  <c r="V64" i="34"/>
  <c r="N65" i="34"/>
  <c r="U65" i="34"/>
  <c r="V65" i="34"/>
  <c r="N66" i="34"/>
  <c r="U66" i="34"/>
  <c r="V66" i="34"/>
  <c r="N67" i="34"/>
  <c r="N68" i="34"/>
  <c r="N69" i="34"/>
  <c r="N70" i="34"/>
  <c r="N71" i="34"/>
  <c r="N72" i="34"/>
  <c r="N73" i="34"/>
  <c r="N74" i="34"/>
  <c r="N75" i="34"/>
  <c r="N76" i="34"/>
  <c r="N77" i="34"/>
  <c r="N78" i="34"/>
  <c r="N79" i="34"/>
  <c r="N80" i="34"/>
  <c r="N81" i="34"/>
  <c r="N82" i="34"/>
  <c r="N83" i="34"/>
  <c r="N84" i="34"/>
  <c r="N85" i="34"/>
  <c r="N86" i="34"/>
  <c r="N87" i="34"/>
  <c r="N88" i="34"/>
  <c r="N89" i="34"/>
  <c r="N90" i="34"/>
  <c r="N91" i="34"/>
  <c r="N92" i="34"/>
  <c r="N93" i="34"/>
  <c r="N94" i="34"/>
  <c r="N95" i="34"/>
  <c r="N96" i="34"/>
  <c r="N97" i="34"/>
  <c r="N98" i="34"/>
  <c r="N99" i="34"/>
  <c r="N100" i="34"/>
  <c r="N101" i="34"/>
  <c r="N102" i="34"/>
  <c r="N103" i="34"/>
  <c r="N104" i="34"/>
  <c r="N105" i="34"/>
  <c r="N106" i="34"/>
  <c r="A450" i="34"/>
  <c r="I13" i="34" s="1"/>
  <c r="J13" i="34" s="1"/>
  <c r="T7" i="34"/>
  <c r="T4" i="34" s="1"/>
  <c r="R19" i="1" s="1"/>
  <c r="B450" i="34"/>
  <c r="C450" i="34"/>
  <c r="A451" i="34"/>
  <c r="B451" i="34"/>
  <c r="C451" i="34"/>
  <c r="A452" i="34"/>
  <c r="B452" i="34"/>
  <c r="C452" i="34"/>
  <c r="A453" i="34"/>
  <c r="B453" i="34"/>
  <c r="C453" i="34"/>
  <c r="A454" i="34"/>
  <c r="B454" i="34"/>
  <c r="C454" i="34"/>
  <c r="A455" i="34"/>
  <c r="B455" i="34"/>
  <c r="C455" i="34"/>
  <c r="A456" i="34"/>
  <c r="B456" i="34"/>
  <c r="C456" i="34"/>
  <c r="A457" i="34"/>
  <c r="B457" i="34"/>
  <c r="C457" i="34"/>
  <c r="A458" i="34"/>
  <c r="B458" i="34"/>
  <c r="C458" i="34"/>
  <c r="A459" i="34"/>
  <c r="B459" i="34"/>
  <c r="C459" i="34"/>
  <c r="A460" i="34"/>
  <c r="B460" i="34"/>
  <c r="C460" i="34"/>
  <c r="A461" i="34"/>
  <c r="B461" i="34"/>
  <c r="C461" i="34"/>
  <c r="A462" i="34"/>
  <c r="B462" i="34"/>
  <c r="C462" i="34"/>
  <c r="A463" i="34"/>
  <c r="B463" i="34"/>
  <c r="C463" i="34"/>
  <c r="A464" i="34"/>
  <c r="B464" i="34"/>
  <c r="C464" i="34"/>
  <c r="A465" i="34"/>
  <c r="B465" i="34"/>
  <c r="C465" i="34"/>
  <c r="A466" i="34"/>
  <c r="B466" i="34"/>
  <c r="C466" i="34"/>
  <c r="A467" i="34"/>
  <c r="B467" i="34"/>
  <c r="C467" i="34"/>
  <c r="A468" i="34"/>
  <c r="B468" i="34"/>
  <c r="C468" i="34"/>
  <c r="A469" i="34"/>
  <c r="B469" i="34"/>
  <c r="C469" i="34"/>
  <c r="A470" i="34"/>
  <c r="B470" i="34"/>
  <c r="C470" i="34"/>
  <c r="A471" i="34"/>
  <c r="B471" i="34"/>
  <c r="C471" i="34"/>
  <c r="A472" i="34"/>
  <c r="B472" i="34"/>
  <c r="C472" i="34"/>
  <c r="A473" i="34"/>
  <c r="B473" i="34"/>
  <c r="C473" i="34"/>
  <c r="A474" i="34"/>
  <c r="B474" i="34"/>
  <c r="C474" i="34"/>
  <c r="A475" i="34"/>
  <c r="B475" i="34"/>
  <c r="C475" i="34"/>
  <c r="A476" i="34"/>
  <c r="B476" i="34"/>
  <c r="C476" i="34"/>
  <c r="A477" i="34"/>
  <c r="B477" i="34"/>
  <c r="C477" i="34"/>
  <c r="A478" i="34"/>
  <c r="B478" i="34"/>
  <c r="C478" i="34"/>
  <c r="A479" i="34"/>
  <c r="B479" i="34"/>
  <c r="C479" i="34"/>
  <c r="A480" i="34"/>
  <c r="B480" i="34"/>
  <c r="C480" i="34"/>
  <c r="A481" i="34"/>
  <c r="B481" i="34"/>
  <c r="C481" i="34"/>
  <c r="A482" i="34"/>
  <c r="B482" i="34"/>
  <c r="C482" i="34"/>
  <c r="A483" i="34"/>
  <c r="B483" i="34"/>
  <c r="C483" i="34"/>
  <c r="A484" i="34"/>
  <c r="B484" i="34"/>
  <c r="C484" i="34"/>
  <c r="A485" i="34"/>
  <c r="B485" i="34"/>
  <c r="C485" i="34"/>
  <c r="A486" i="34"/>
  <c r="B486" i="34"/>
  <c r="C486" i="34"/>
  <c r="A487" i="34"/>
  <c r="B487" i="34"/>
  <c r="C487" i="34"/>
  <c r="A488" i="34"/>
  <c r="B488" i="34"/>
  <c r="C488" i="34"/>
  <c r="A489" i="34"/>
  <c r="B489" i="34"/>
  <c r="C489" i="34"/>
  <c r="A490" i="34"/>
  <c r="B490" i="34"/>
  <c r="C490" i="34"/>
  <c r="A491" i="34"/>
  <c r="B491" i="34"/>
  <c r="C491" i="34"/>
  <c r="Q1" i="33"/>
  <c r="B2" i="33"/>
  <c r="I17" i="33"/>
  <c r="J17" i="33" s="1"/>
  <c r="Q17" i="33" s="1"/>
  <c r="T17" i="33"/>
  <c r="U17" i="33"/>
  <c r="V17" i="33"/>
  <c r="I18" i="33"/>
  <c r="J18" i="33" s="1"/>
  <c r="R18" i="33" s="1"/>
  <c r="T18" i="33"/>
  <c r="U18" i="33"/>
  <c r="V18" i="33"/>
  <c r="I19" i="33"/>
  <c r="J19" i="33" s="1"/>
  <c r="T19" i="33"/>
  <c r="U19" i="33"/>
  <c r="V19" i="33"/>
  <c r="I20" i="33"/>
  <c r="J20" i="33" s="1"/>
  <c r="T20" i="33"/>
  <c r="U20" i="33"/>
  <c r="V20" i="33"/>
  <c r="I21" i="33"/>
  <c r="J21" i="33"/>
  <c r="T21" i="33"/>
  <c r="U21" i="33"/>
  <c r="V21" i="33"/>
  <c r="I22" i="33"/>
  <c r="J22" i="33" s="1"/>
  <c r="Q22" i="33" s="1"/>
  <c r="R22" i="33"/>
  <c r="S22" i="33" s="1"/>
  <c r="V72" i="33" s="1"/>
  <c r="U72" i="33"/>
  <c r="T22" i="33"/>
  <c r="U22" i="33"/>
  <c r="V22" i="33"/>
  <c r="I23" i="33"/>
  <c r="J23" i="33" s="1"/>
  <c r="Q23" i="33" s="1"/>
  <c r="R23" i="33"/>
  <c r="S23" i="33" s="1"/>
  <c r="V73" i="33" s="1"/>
  <c r="T23" i="33"/>
  <c r="U23" i="33"/>
  <c r="V23" i="33"/>
  <c r="I24" i="33"/>
  <c r="J24" i="33" s="1"/>
  <c r="Q24" i="33"/>
  <c r="R24" i="33"/>
  <c r="U74" i="33" s="1"/>
  <c r="T24" i="33"/>
  <c r="U24" i="33"/>
  <c r="V24" i="33"/>
  <c r="I25" i="33"/>
  <c r="J25" i="33" s="1"/>
  <c r="R25" i="33" s="1"/>
  <c r="Q25" i="33"/>
  <c r="T25" i="33"/>
  <c r="U25" i="33"/>
  <c r="V25" i="33"/>
  <c r="I26" i="33"/>
  <c r="J26" i="33"/>
  <c r="R26" i="33" s="1"/>
  <c r="U76" i="33" s="1"/>
  <c r="Q26" i="33"/>
  <c r="T26" i="33"/>
  <c r="U26" i="33"/>
  <c r="V26" i="33"/>
  <c r="I27" i="33"/>
  <c r="J27" i="33"/>
  <c r="R27" i="33" s="1"/>
  <c r="S27" i="33" s="1"/>
  <c r="V77" i="33" s="1"/>
  <c r="T27" i="33"/>
  <c r="U27" i="33"/>
  <c r="V27" i="33"/>
  <c r="I28" i="33"/>
  <c r="J28" i="33" s="1"/>
  <c r="T28" i="33"/>
  <c r="U28" i="33"/>
  <c r="V28" i="33"/>
  <c r="I29" i="33"/>
  <c r="J29" i="33" s="1"/>
  <c r="T29" i="33"/>
  <c r="U29" i="33"/>
  <c r="V29" i="33"/>
  <c r="I30" i="33"/>
  <c r="J30" i="33" s="1"/>
  <c r="Q30" i="33" s="1"/>
  <c r="R30" i="33"/>
  <c r="U80" i="33" s="1"/>
  <c r="T30" i="33"/>
  <c r="U30" i="33"/>
  <c r="V30" i="33"/>
  <c r="I31" i="33"/>
  <c r="J31" i="33" s="1"/>
  <c r="Q31" i="33" s="1"/>
  <c r="T31" i="33"/>
  <c r="U31" i="33"/>
  <c r="V31" i="33"/>
  <c r="I32" i="33"/>
  <c r="J32" i="33" s="1"/>
  <c r="R32" i="33" s="1"/>
  <c r="U82" i="33" s="1"/>
  <c r="T32" i="33"/>
  <c r="U32" i="33"/>
  <c r="V32" i="33"/>
  <c r="I33" i="33"/>
  <c r="J33" i="33" s="1"/>
  <c r="Q33" i="33"/>
  <c r="R33" i="33"/>
  <c r="T33" i="33"/>
  <c r="U33" i="33"/>
  <c r="V33" i="33"/>
  <c r="I34" i="33"/>
  <c r="J34" i="33"/>
  <c r="R34" i="33" s="1"/>
  <c r="U84" i="33" s="1"/>
  <c r="T34" i="33"/>
  <c r="U34" i="33"/>
  <c r="V34" i="33"/>
  <c r="I35" i="33"/>
  <c r="J35" i="33" s="1"/>
  <c r="T35" i="33"/>
  <c r="U35" i="33"/>
  <c r="V35" i="33"/>
  <c r="I36" i="33"/>
  <c r="J36" i="33" s="1"/>
  <c r="T36" i="33"/>
  <c r="U36" i="33"/>
  <c r="V36" i="33"/>
  <c r="I37" i="33"/>
  <c r="J37" i="33" s="1"/>
  <c r="T37" i="33"/>
  <c r="U37" i="33"/>
  <c r="V37" i="33"/>
  <c r="I38" i="33"/>
  <c r="J38" i="33" s="1"/>
  <c r="Q38" i="33" s="1"/>
  <c r="R38" i="33"/>
  <c r="U88" i="33" s="1"/>
  <c r="T38" i="33"/>
  <c r="U38" i="33"/>
  <c r="V38" i="33"/>
  <c r="I39" i="33"/>
  <c r="J39" i="33" s="1"/>
  <c r="Q39" i="33" s="1"/>
  <c r="R39" i="33"/>
  <c r="S39" i="33" s="1"/>
  <c r="V89" i="33" s="1"/>
  <c r="T39" i="33"/>
  <c r="U39" i="33"/>
  <c r="V39" i="33"/>
  <c r="I40" i="33"/>
  <c r="J40" i="33" s="1"/>
  <c r="Q40" i="33"/>
  <c r="R40" i="33"/>
  <c r="U90" i="33" s="1"/>
  <c r="T40" i="33"/>
  <c r="U40" i="33"/>
  <c r="V40" i="33"/>
  <c r="I41" i="33"/>
  <c r="J41" i="33" s="1"/>
  <c r="R41" i="33" s="1"/>
  <c r="Q41" i="33"/>
  <c r="T41" i="33"/>
  <c r="U41" i="33"/>
  <c r="V41" i="33"/>
  <c r="I42" i="33"/>
  <c r="J42" i="33" s="1"/>
  <c r="T42" i="33"/>
  <c r="U42" i="33"/>
  <c r="V42" i="33"/>
  <c r="I43" i="33"/>
  <c r="J43" i="33" s="1"/>
  <c r="R43" i="33" s="1"/>
  <c r="T43" i="33"/>
  <c r="U43" i="33"/>
  <c r="V43" i="33"/>
  <c r="I44" i="33"/>
  <c r="J44" i="33"/>
  <c r="T44" i="33"/>
  <c r="U44" i="33"/>
  <c r="V44" i="33"/>
  <c r="I45" i="33"/>
  <c r="J45" i="33" s="1"/>
  <c r="T45" i="33"/>
  <c r="U45" i="33"/>
  <c r="V45" i="33"/>
  <c r="I46" i="33"/>
  <c r="J46" i="33" s="1"/>
  <c r="Q46" i="33" s="1"/>
  <c r="R46" i="33"/>
  <c r="U96" i="33" s="1"/>
  <c r="T46" i="33"/>
  <c r="U46" i="33"/>
  <c r="V46" i="33"/>
  <c r="I47" i="33"/>
  <c r="J47" i="33" s="1"/>
  <c r="Q47" i="33" s="1"/>
  <c r="R47" i="33"/>
  <c r="S47" i="33"/>
  <c r="V97" i="33" s="1"/>
  <c r="T47" i="33"/>
  <c r="U47" i="33"/>
  <c r="V47" i="33"/>
  <c r="I48" i="33"/>
  <c r="J48" i="33" s="1"/>
  <c r="R48" i="33" s="1"/>
  <c r="U98" i="33" s="1"/>
  <c r="Q48" i="33"/>
  <c r="T48" i="33"/>
  <c r="U48" i="33"/>
  <c r="V48" i="33"/>
  <c r="I49" i="33"/>
  <c r="J49" i="33" s="1"/>
  <c r="Q49" i="33"/>
  <c r="R49" i="33"/>
  <c r="S49" i="33" s="1"/>
  <c r="V99" i="33" s="1"/>
  <c r="T49" i="33"/>
  <c r="U49" i="33"/>
  <c r="V49" i="33"/>
  <c r="I50" i="33"/>
  <c r="J50" i="33"/>
  <c r="R50" i="33" s="1"/>
  <c r="U100" i="33" s="1"/>
  <c r="T50" i="33"/>
  <c r="U50" i="33"/>
  <c r="V50" i="33"/>
  <c r="I51" i="33"/>
  <c r="J51" i="33"/>
  <c r="R51" i="33" s="1"/>
  <c r="S51" i="33" s="1"/>
  <c r="Q51" i="33"/>
  <c r="V101" i="33"/>
  <c r="T51" i="33"/>
  <c r="U51" i="33"/>
  <c r="V51" i="33"/>
  <c r="I52" i="33"/>
  <c r="J52" i="33" s="1"/>
  <c r="T52" i="33"/>
  <c r="U52" i="33"/>
  <c r="V52" i="33"/>
  <c r="I53" i="33"/>
  <c r="J53" i="33" s="1"/>
  <c r="T53" i="33"/>
  <c r="U53" i="33"/>
  <c r="V53" i="33"/>
  <c r="I54" i="33"/>
  <c r="J54" i="33" s="1"/>
  <c r="Q54" i="33" s="1"/>
  <c r="T54" i="33"/>
  <c r="U54" i="33"/>
  <c r="V54" i="33"/>
  <c r="I55" i="33"/>
  <c r="J55" i="33" s="1"/>
  <c r="Q55" i="33" s="1"/>
  <c r="T55" i="33"/>
  <c r="U55" i="33"/>
  <c r="V55" i="33"/>
  <c r="I56" i="33"/>
  <c r="J56" i="33" s="1"/>
  <c r="R56" i="33" s="1"/>
  <c r="Q56" i="33"/>
  <c r="T56" i="33"/>
  <c r="U56" i="33"/>
  <c r="V56" i="33"/>
  <c r="U57" i="33"/>
  <c r="V57" i="33"/>
  <c r="U58" i="33"/>
  <c r="V58" i="33"/>
  <c r="U59" i="33"/>
  <c r="V59" i="33"/>
  <c r="U60" i="33"/>
  <c r="V60" i="33"/>
  <c r="U61" i="33"/>
  <c r="V61" i="33"/>
  <c r="U62" i="33"/>
  <c r="V62" i="33"/>
  <c r="U63" i="33"/>
  <c r="V63" i="33"/>
  <c r="U64" i="33"/>
  <c r="V64" i="33"/>
  <c r="U65" i="33"/>
  <c r="V65" i="33"/>
  <c r="U66" i="33"/>
  <c r="V66" i="33"/>
  <c r="A450" i="33"/>
  <c r="I7" i="33" s="1"/>
  <c r="B450" i="33"/>
  <c r="C450" i="33"/>
  <c r="A451" i="33"/>
  <c r="B451" i="33"/>
  <c r="C451" i="33"/>
  <c r="A452" i="33"/>
  <c r="B452" i="33"/>
  <c r="C452" i="33"/>
  <c r="A453" i="33"/>
  <c r="B453" i="33"/>
  <c r="C453" i="33"/>
  <c r="A454" i="33"/>
  <c r="B454" i="33"/>
  <c r="C454" i="33"/>
  <c r="A455" i="33"/>
  <c r="B455" i="33"/>
  <c r="C455" i="33"/>
  <c r="A456" i="33"/>
  <c r="B456" i="33"/>
  <c r="C456" i="33"/>
  <c r="A457" i="33"/>
  <c r="B457" i="33"/>
  <c r="C457" i="33"/>
  <c r="A458" i="33"/>
  <c r="B458" i="33"/>
  <c r="C458" i="33"/>
  <c r="A459" i="33"/>
  <c r="B459" i="33"/>
  <c r="C459" i="33"/>
  <c r="A460" i="33"/>
  <c r="B460" i="33"/>
  <c r="C460" i="33"/>
  <c r="A461" i="33"/>
  <c r="B461" i="33"/>
  <c r="C461" i="33"/>
  <c r="A462" i="33"/>
  <c r="B462" i="33"/>
  <c r="C462" i="33"/>
  <c r="A463" i="33"/>
  <c r="B463" i="33"/>
  <c r="C463" i="33"/>
  <c r="A464" i="33"/>
  <c r="B464" i="33"/>
  <c r="C464" i="33"/>
  <c r="A465" i="33"/>
  <c r="B465" i="33"/>
  <c r="C465" i="33"/>
  <c r="A466" i="33"/>
  <c r="B466" i="33"/>
  <c r="C466" i="33"/>
  <c r="A467" i="33"/>
  <c r="B467" i="33"/>
  <c r="C467" i="33"/>
  <c r="A468" i="33"/>
  <c r="B468" i="33"/>
  <c r="C468" i="33"/>
  <c r="A469" i="33"/>
  <c r="B469" i="33"/>
  <c r="C469" i="33"/>
  <c r="A470" i="33"/>
  <c r="B470" i="33"/>
  <c r="C470" i="33"/>
  <c r="A471" i="33"/>
  <c r="B471" i="33"/>
  <c r="C471" i="33"/>
  <c r="A472" i="33"/>
  <c r="B472" i="33"/>
  <c r="C472" i="33"/>
  <c r="A473" i="33"/>
  <c r="B473" i="33"/>
  <c r="C473" i="33"/>
  <c r="A474" i="33"/>
  <c r="B474" i="33"/>
  <c r="C474" i="33"/>
  <c r="A475" i="33"/>
  <c r="B475" i="33"/>
  <c r="C475" i="33"/>
  <c r="A476" i="33"/>
  <c r="B476" i="33"/>
  <c r="C476" i="33"/>
  <c r="A477" i="33"/>
  <c r="B477" i="33"/>
  <c r="C477" i="33"/>
  <c r="A478" i="33"/>
  <c r="B478" i="33"/>
  <c r="C478" i="33"/>
  <c r="A479" i="33"/>
  <c r="B479" i="33"/>
  <c r="C479" i="33"/>
  <c r="A480" i="33"/>
  <c r="B480" i="33"/>
  <c r="C480" i="33"/>
  <c r="A481" i="33"/>
  <c r="B481" i="33"/>
  <c r="C481" i="33"/>
  <c r="A482" i="33"/>
  <c r="B482" i="33"/>
  <c r="C482" i="33"/>
  <c r="A483" i="33"/>
  <c r="B483" i="33"/>
  <c r="C483" i="33"/>
  <c r="A484" i="33"/>
  <c r="B484" i="33"/>
  <c r="C484" i="33"/>
  <c r="A485" i="33"/>
  <c r="B485" i="33"/>
  <c r="C485" i="33"/>
  <c r="A486" i="33"/>
  <c r="B486" i="33"/>
  <c r="C486" i="33"/>
  <c r="A487" i="33"/>
  <c r="B487" i="33"/>
  <c r="C487" i="33"/>
  <c r="A488" i="33"/>
  <c r="B488" i="33"/>
  <c r="C488" i="33"/>
  <c r="A489" i="33"/>
  <c r="B489" i="33"/>
  <c r="C489" i="33"/>
  <c r="A490" i="33"/>
  <c r="B490" i="33"/>
  <c r="C490" i="33"/>
  <c r="A491" i="33"/>
  <c r="B491" i="33"/>
  <c r="C491" i="33"/>
  <c r="Q1" i="30"/>
  <c r="B2" i="30"/>
  <c r="I17" i="30"/>
  <c r="J17" i="30"/>
  <c r="Q17" i="30"/>
  <c r="T17" i="30"/>
  <c r="I18" i="30"/>
  <c r="J18" i="30" s="1"/>
  <c r="R18" i="30" s="1"/>
  <c r="T18" i="30"/>
  <c r="I19" i="30"/>
  <c r="J19" i="30"/>
  <c r="N19" i="30" s="1"/>
  <c r="T19" i="30"/>
  <c r="I20" i="30"/>
  <c r="J20" i="30"/>
  <c r="T20" i="30"/>
  <c r="I21" i="30"/>
  <c r="J21" i="30" s="1"/>
  <c r="T21" i="30"/>
  <c r="I22" i="30"/>
  <c r="J22" i="30" s="1"/>
  <c r="Q22" i="30" s="1"/>
  <c r="T22" i="30"/>
  <c r="I23" i="30"/>
  <c r="J23" i="30" s="1"/>
  <c r="T23" i="30"/>
  <c r="I24" i="30"/>
  <c r="J24" i="30" s="1"/>
  <c r="Q24" i="30" s="1"/>
  <c r="T24" i="30"/>
  <c r="I25" i="30"/>
  <c r="J25" i="30" s="1"/>
  <c r="T25" i="30"/>
  <c r="I26" i="30"/>
  <c r="J26" i="30" s="1"/>
  <c r="T26" i="30"/>
  <c r="I27" i="30"/>
  <c r="J27" i="30" s="1"/>
  <c r="Q27" i="30" s="1"/>
  <c r="T27" i="30"/>
  <c r="I28" i="30"/>
  <c r="J28" i="30" s="1"/>
  <c r="N28" i="30" s="1"/>
  <c r="T28" i="30"/>
  <c r="I29" i="30"/>
  <c r="J29" i="30" s="1"/>
  <c r="T29" i="30"/>
  <c r="I30" i="30"/>
  <c r="J30" i="30" s="1"/>
  <c r="N30" i="30" s="1"/>
  <c r="T30" i="30"/>
  <c r="I31" i="30"/>
  <c r="J31" i="30" s="1"/>
  <c r="T31" i="30"/>
  <c r="I32" i="30"/>
  <c r="J32" i="30"/>
  <c r="N32" i="30" s="1"/>
  <c r="T32" i="30"/>
  <c r="I33" i="30"/>
  <c r="J33" i="30" s="1"/>
  <c r="T33" i="30"/>
  <c r="I34" i="30"/>
  <c r="J34" i="30"/>
  <c r="N34" i="30" s="1"/>
  <c r="T34" i="30"/>
  <c r="I35" i="30"/>
  <c r="J35" i="30"/>
  <c r="N35" i="30" s="1"/>
  <c r="T35" i="30"/>
  <c r="I36" i="30"/>
  <c r="J36" i="30" s="1"/>
  <c r="T36" i="30"/>
  <c r="I37" i="30"/>
  <c r="J37" i="30"/>
  <c r="N37" i="30" s="1"/>
  <c r="T37" i="30"/>
  <c r="I38" i="30"/>
  <c r="J38" i="30" s="1"/>
  <c r="T38" i="30"/>
  <c r="I39" i="30"/>
  <c r="J39" i="30"/>
  <c r="N39" i="30" s="1"/>
  <c r="T39" i="30"/>
  <c r="I40" i="30"/>
  <c r="J40" i="30" s="1"/>
  <c r="T40" i="30"/>
  <c r="I41" i="30"/>
  <c r="J41" i="30"/>
  <c r="N41" i="30" s="1"/>
  <c r="T41" i="30"/>
  <c r="I42" i="30"/>
  <c r="J42" i="30" s="1"/>
  <c r="N42" i="30" s="1"/>
  <c r="T42" i="30"/>
  <c r="I43" i="30"/>
  <c r="J43" i="30" s="1"/>
  <c r="N43" i="30" s="1"/>
  <c r="T43" i="30"/>
  <c r="I44" i="30"/>
  <c r="J44" i="30" s="1"/>
  <c r="T44" i="30"/>
  <c r="I45" i="30"/>
  <c r="J45" i="30"/>
  <c r="N45" i="30" s="1"/>
  <c r="Q45" i="30"/>
  <c r="T45" i="30"/>
  <c r="I46" i="30"/>
  <c r="J46" i="30" s="1"/>
  <c r="T46" i="30"/>
  <c r="I47" i="30"/>
  <c r="J47" i="30"/>
  <c r="N47" i="30" s="1"/>
  <c r="T47" i="30"/>
  <c r="I48" i="30"/>
  <c r="J48" i="30"/>
  <c r="N48" i="30" s="1"/>
  <c r="Q48" i="30"/>
  <c r="T48" i="30"/>
  <c r="I49" i="30"/>
  <c r="J49" i="30" s="1"/>
  <c r="T49" i="30"/>
  <c r="A443" i="30"/>
  <c r="B443" i="30"/>
  <c r="C443" i="30"/>
  <c r="A444" i="30"/>
  <c r="B444" i="30"/>
  <c r="C444" i="30"/>
  <c r="A445" i="30"/>
  <c r="B445" i="30"/>
  <c r="C445" i="30"/>
  <c r="A446" i="30"/>
  <c r="B446" i="30"/>
  <c r="C446" i="30"/>
  <c r="A447" i="30"/>
  <c r="B447" i="30"/>
  <c r="C447" i="30"/>
  <c r="A448" i="30"/>
  <c r="B448" i="30"/>
  <c r="C448" i="30"/>
  <c r="A449" i="30"/>
  <c r="B449" i="30"/>
  <c r="C449" i="30"/>
  <c r="A450" i="30"/>
  <c r="B450" i="30"/>
  <c r="C450" i="30"/>
  <c r="A451" i="30"/>
  <c r="B451" i="30"/>
  <c r="C451" i="30"/>
  <c r="A452" i="30"/>
  <c r="B452" i="30"/>
  <c r="C452" i="30"/>
  <c r="A453" i="30"/>
  <c r="B453" i="30"/>
  <c r="C453" i="30"/>
  <c r="A454" i="30"/>
  <c r="B454" i="30"/>
  <c r="C454" i="30"/>
  <c r="A455" i="30"/>
  <c r="B455" i="30"/>
  <c r="C455" i="30"/>
  <c r="A456" i="30"/>
  <c r="B456" i="30"/>
  <c r="C456" i="30"/>
  <c r="A457" i="30"/>
  <c r="B457" i="30"/>
  <c r="C457" i="30"/>
  <c r="A458" i="30"/>
  <c r="B458" i="30"/>
  <c r="C458" i="30"/>
  <c r="A459" i="30"/>
  <c r="B459" i="30"/>
  <c r="C459" i="30"/>
  <c r="A460" i="30"/>
  <c r="B460" i="30"/>
  <c r="C460" i="30"/>
  <c r="A461" i="30"/>
  <c r="B461" i="30"/>
  <c r="C461" i="30"/>
  <c r="A462" i="30"/>
  <c r="B462" i="30"/>
  <c r="C462" i="30"/>
  <c r="A463" i="30"/>
  <c r="B463" i="30"/>
  <c r="C463" i="30"/>
  <c r="A464" i="30"/>
  <c r="B464" i="30"/>
  <c r="C464" i="30"/>
  <c r="A465" i="30"/>
  <c r="B465" i="30"/>
  <c r="C465" i="30"/>
  <c r="A466" i="30"/>
  <c r="B466" i="30"/>
  <c r="C466" i="30"/>
  <c r="A467" i="30"/>
  <c r="B467" i="30"/>
  <c r="C467" i="30"/>
  <c r="A468" i="30"/>
  <c r="B468" i="30"/>
  <c r="C468" i="30"/>
  <c r="A469" i="30"/>
  <c r="B469" i="30"/>
  <c r="C469" i="30"/>
  <c r="A470" i="30"/>
  <c r="B470" i="30"/>
  <c r="C470" i="30"/>
  <c r="A471" i="30"/>
  <c r="B471" i="30"/>
  <c r="C471" i="30"/>
  <c r="A472" i="30"/>
  <c r="B472" i="30"/>
  <c r="C472" i="30"/>
  <c r="A473" i="30"/>
  <c r="B473" i="30"/>
  <c r="C473" i="30"/>
  <c r="A474" i="30"/>
  <c r="B474" i="30"/>
  <c r="C474" i="30"/>
  <c r="A475" i="30"/>
  <c r="B475" i="30"/>
  <c r="C475" i="30"/>
  <c r="A476" i="30"/>
  <c r="B476" i="30"/>
  <c r="C476" i="30"/>
  <c r="A477" i="30"/>
  <c r="B477" i="30"/>
  <c r="C477" i="30"/>
  <c r="A478" i="30"/>
  <c r="B478" i="30"/>
  <c r="C478" i="30"/>
  <c r="A479" i="30"/>
  <c r="B479" i="30"/>
  <c r="C479" i="30"/>
  <c r="A480" i="30"/>
  <c r="B480" i="30"/>
  <c r="C480" i="30"/>
  <c r="A481" i="30"/>
  <c r="B481" i="30"/>
  <c r="C481" i="30"/>
  <c r="A482" i="30"/>
  <c r="B482" i="30"/>
  <c r="C482" i="30"/>
  <c r="A483" i="30"/>
  <c r="B483" i="30"/>
  <c r="C483" i="30"/>
  <c r="A484" i="30"/>
  <c r="B484" i="30"/>
  <c r="C484" i="30"/>
  <c r="A4" i="1"/>
  <c r="I4" i="1"/>
  <c r="A6" i="1"/>
  <c r="F6" i="1"/>
  <c r="H16" i="1"/>
  <c r="M16" i="1" s="1"/>
  <c r="I22" i="1"/>
  <c r="J22" i="1" s="1"/>
  <c r="I25" i="1"/>
  <c r="I26" i="1"/>
  <c r="A44" i="1"/>
  <c r="A45" i="1"/>
  <c r="A46" i="1"/>
  <c r="A47" i="1"/>
  <c r="E1" i="2"/>
  <c r="C6" i="2"/>
  <c r="C7" i="2"/>
  <c r="C8" i="2"/>
  <c r="C9" i="2"/>
  <c r="C10" i="2"/>
  <c r="C11" i="2"/>
  <c r="C12" i="2"/>
  <c r="J67" i="25"/>
  <c r="K67" i="25" s="1"/>
  <c r="J68" i="25"/>
  <c r="K68" i="25" s="1"/>
  <c r="J69" i="25"/>
  <c r="K69" i="25" s="1"/>
  <c r="J70" i="25"/>
  <c r="K70" i="25" s="1"/>
  <c r="Q70" i="25" s="1"/>
  <c r="T70" i="25" s="1"/>
  <c r="J71" i="25"/>
  <c r="K71" i="25" s="1"/>
  <c r="P71" i="25" s="1"/>
  <c r="J72" i="25"/>
  <c r="K72" i="25" s="1"/>
  <c r="Q72" i="25" s="1"/>
  <c r="J73" i="25"/>
  <c r="K73" i="25" s="1"/>
  <c r="P73" i="25" s="1"/>
  <c r="J74" i="25"/>
  <c r="K74" i="25" s="1"/>
  <c r="J75" i="25"/>
  <c r="K75" i="25" s="1"/>
  <c r="J76" i="25"/>
  <c r="K76" i="25" s="1"/>
  <c r="J77" i="25"/>
  <c r="K77" i="25" s="1"/>
  <c r="J78" i="25"/>
  <c r="K78" i="25" s="1"/>
  <c r="P78" i="25" s="1"/>
  <c r="J79" i="25"/>
  <c r="K79" i="25" s="1"/>
  <c r="J80" i="25"/>
  <c r="K80" i="25" s="1"/>
  <c r="P80" i="25" s="1"/>
  <c r="J81" i="25"/>
  <c r="K81" i="25" s="1"/>
  <c r="J82" i="25"/>
  <c r="K82" i="25" s="1"/>
  <c r="J83" i="25"/>
  <c r="K83" i="25" s="1"/>
  <c r="Q83" i="25" s="1"/>
  <c r="T83" i="25" s="1"/>
  <c r="J84" i="25"/>
  <c r="K84" i="25" s="1"/>
  <c r="Q84" i="25" s="1"/>
  <c r="R84" i="25" s="1"/>
  <c r="U84" i="25" s="1"/>
  <c r="J85" i="25"/>
  <c r="K85" i="25" s="1"/>
  <c r="J86" i="25"/>
  <c r="K86" i="25" s="1"/>
  <c r="Q86" i="25" s="1"/>
  <c r="J87" i="25"/>
  <c r="K87" i="25" s="1"/>
  <c r="Q87" i="25" s="1"/>
  <c r="J88" i="25"/>
  <c r="K88" i="25" s="1"/>
  <c r="P88" i="25" s="1"/>
  <c r="J89" i="25"/>
  <c r="K89" i="25" s="1"/>
  <c r="J90" i="25"/>
  <c r="K90" i="25" s="1"/>
  <c r="P90" i="25" s="1"/>
  <c r="J91" i="25"/>
  <c r="K91" i="25" s="1"/>
  <c r="P91" i="25" s="1"/>
  <c r="J92" i="25"/>
  <c r="K92" i="25" s="1"/>
  <c r="J93" i="25"/>
  <c r="K93" i="25" s="1"/>
  <c r="P93" i="25" s="1"/>
  <c r="J94" i="25"/>
  <c r="K94" i="25" s="1"/>
  <c r="P94" i="25" s="1"/>
  <c r="J95" i="25"/>
  <c r="K95" i="25" s="1"/>
  <c r="Q95" i="25" s="1"/>
  <c r="R95" i="25" s="1"/>
  <c r="U95" i="25" s="1"/>
  <c r="J96" i="25"/>
  <c r="K96" i="25" s="1"/>
  <c r="J97" i="25"/>
  <c r="K97" i="25" s="1"/>
  <c r="P97" i="25" s="1"/>
  <c r="J98" i="25"/>
  <c r="K98" i="25" s="1"/>
  <c r="P98" i="25" s="1"/>
  <c r="J99" i="25"/>
  <c r="K99" i="25" s="1"/>
  <c r="J100" i="25"/>
  <c r="K100" i="25" s="1"/>
  <c r="J101" i="25"/>
  <c r="K101" i="25" s="1"/>
  <c r="P101" i="25" s="1"/>
  <c r="J102" i="25"/>
  <c r="K102" i="25" s="1"/>
  <c r="J103" i="25"/>
  <c r="K103" i="25" s="1"/>
  <c r="J104" i="25"/>
  <c r="K104" i="25" s="1"/>
  <c r="J105" i="25"/>
  <c r="K105" i="25" s="1"/>
  <c r="J106" i="25"/>
  <c r="K106" i="25" s="1"/>
  <c r="P106" i="25" s="1"/>
  <c r="T7" i="33"/>
  <c r="U97" i="33"/>
  <c r="U95" i="34"/>
  <c r="U67" i="34"/>
  <c r="U101" i="33"/>
  <c r="U77" i="33"/>
  <c r="S50" i="33"/>
  <c r="V100" i="33" s="1"/>
  <c r="S38" i="33"/>
  <c r="V88" i="33" s="1"/>
  <c r="S34" i="33"/>
  <c r="V84" i="33" s="1"/>
  <c r="S32" i="33"/>
  <c r="V82" i="33" s="1"/>
  <c r="S30" i="33"/>
  <c r="V80" i="33"/>
  <c r="S26" i="33"/>
  <c r="V76" i="33"/>
  <c r="S48" i="35"/>
  <c r="V98" i="35" s="1"/>
  <c r="U94" i="35"/>
  <c r="S44" i="35"/>
  <c r="V94" i="35" s="1"/>
  <c r="U90" i="35"/>
  <c r="S40" i="35"/>
  <c r="V90" i="35" s="1"/>
  <c r="U86" i="35"/>
  <c r="S36" i="35"/>
  <c r="V86" i="35" s="1"/>
  <c r="U82" i="35"/>
  <c r="S32" i="35"/>
  <c r="V82" i="35" s="1"/>
  <c r="U78" i="35"/>
  <c r="S28" i="35"/>
  <c r="V78" i="35" s="1"/>
  <c r="U74" i="35"/>
  <c r="S24" i="35"/>
  <c r="V74" i="35" s="1"/>
  <c r="U70" i="35"/>
  <c r="S20" i="35"/>
  <c r="V70" i="35" s="1"/>
  <c r="U74" i="34"/>
  <c r="T7" i="25"/>
  <c r="I12" i="35"/>
  <c r="J12" i="35" s="1"/>
  <c r="I15" i="35"/>
  <c r="J15" i="35" s="1"/>
  <c r="I12" i="34"/>
  <c r="J12" i="34" s="1"/>
  <c r="I8" i="34"/>
  <c r="J8" i="34" s="1"/>
  <c r="I9" i="34"/>
  <c r="J9" i="34" s="1"/>
  <c r="I15" i="34"/>
  <c r="J15" i="34" s="1"/>
  <c r="I11" i="34"/>
  <c r="J11" i="34" s="1"/>
  <c r="I15" i="33"/>
  <c r="J15" i="33" s="1"/>
  <c r="I11" i="33"/>
  <c r="J11" i="33" s="1"/>
  <c r="N11" i="33" s="1"/>
  <c r="I16" i="33"/>
  <c r="J16" i="33" s="1"/>
  <c r="I12" i="33"/>
  <c r="J12" i="33" s="1"/>
  <c r="I8" i="33"/>
  <c r="J8" i="33" s="1"/>
  <c r="I13" i="33"/>
  <c r="J13" i="33" s="1"/>
  <c r="I9" i="33"/>
  <c r="J9" i="33" s="1"/>
  <c r="I14" i="33"/>
  <c r="J14" i="33" s="1"/>
  <c r="I10" i="33"/>
  <c r="J10" i="33" s="1"/>
  <c r="I9" i="30"/>
  <c r="J9" i="30" s="1"/>
  <c r="I8" i="30"/>
  <c r="J8" i="30" s="1"/>
  <c r="T7" i="30"/>
  <c r="T16" i="33"/>
  <c r="T11" i="30"/>
  <c r="R37" i="34" l="1"/>
  <c r="N37" i="34"/>
  <c r="Q37" i="34"/>
  <c r="R28" i="34"/>
  <c r="Q28" i="34"/>
  <c r="N28" i="34"/>
  <c r="Q41" i="35"/>
  <c r="R41" i="35"/>
  <c r="S43" i="33"/>
  <c r="V93" i="33" s="1"/>
  <c r="U93" i="33"/>
  <c r="S32" i="34"/>
  <c r="V82" i="34" s="1"/>
  <c r="U82" i="34"/>
  <c r="U68" i="33"/>
  <c r="S18" i="33"/>
  <c r="V68" i="33" s="1"/>
  <c r="R35" i="33"/>
  <c r="Q35" i="33"/>
  <c r="R19" i="33"/>
  <c r="Q19" i="33"/>
  <c r="S55" i="35"/>
  <c r="V105" i="35" s="1"/>
  <c r="U105" i="35"/>
  <c r="R34" i="34"/>
  <c r="S34" i="34" s="1"/>
  <c r="V84" i="34" s="1"/>
  <c r="N34" i="34"/>
  <c r="Q34" i="34"/>
  <c r="R42" i="33"/>
  <c r="Q42" i="33"/>
  <c r="Q29" i="35"/>
  <c r="R29" i="35"/>
  <c r="N49" i="30"/>
  <c r="Q49" i="30"/>
  <c r="R49" i="30"/>
  <c r="N46" i="30"/>
  <c r="Q46" i="30"/>
  <c r="R46" i="30"/>
  <c r="U103" i="30" s="1"/>
  <c r="N44" i="30"/>
  <c r="Q44" i="30"/>
  <c r="N29" i="30"/>
  <c r="Q29" i="30"/>
  <c r="R29" i="30"/>
  <c r="U29" i="30" s="1"/>
  <c r="N26" i="30"/>
  <c r="Q26" i="30"/>
  <c r="R26" i="30"/>
  <c r="S18" i="30"/>
  <c r="V18" i="30" s="1"/>
  <c r="U18" i="30"/>
  <c r="R36" i="34"/>
  <c r="N36" i="34"/>
  <c r="Q36" i="34"/>
  <c r="U77" i="34"/>
  <c r="S27" i="34"/>
  <c r="V77" i="34" s="1"/>
  <c r="N36" i="30"/>
  <c r="Q36" i="30"/>
  <c r="R36" i="30"/>
  <c r="U106" i="33"/>
  <c r="S56" i="33"/>
  <c r="V106" i="33" s="1"/>
  <c r="N48" i="35"/>
  <c r="I16" i="35"/>
  <c r="J16" i="35" s="1"/>
  <c r="K16" i="1"/>
  <c r="I10" i="34"/>
  <c r="J10" i="34" s="1"/>
  <c r="N10" i="34" s="1"/>
  <c r="I16" i="34"/>
  <c r="J16" i="34" s="1"/>
  <c r="I14" i="35"/>
  <c r="J14" i="35" s="1"/>
  <c r="S25" i="35"/>
  <c r="V75" i="35" s="1"/>
  <c r="U87" i="35"/>
  <c r="R41" i="30"/>
  <c r="U41" i="30" s="1"/>
  <c r="J7" i="33"/>
  <c r="Q32" i="33"/>
  <c r="R31" i="33"/>
  <c r="U89" i="34"/>
  <c r="U79" i="34"/>
  <c r="Q45" i="34"/>
  <c r="R45" i="35"/>
  <c r="Q44" i="35"/>
  <c r="R33" i="35"/>
  <c r="Q32" i="35"/>
  <c r="R21" i="35"/>
  <c r="Q20" i="35"/>
  <c r="N32" i="35"/>
  <c r="I14" i="34"/>
  <c r="J14" i="34" s="1"/>
  <c r="I9" i="35"/>
  <c r="J9" i="35" s="1"/>
  <c r="Q73" i="25"/>
  <c r="R73" i="25" s="1"/>
  <c r="U73" i="25" s="1"/>
  <c r="S24" i="33"/>
  <c r="V74" i="33" s="1"/>
  <c r="S46" i="33"/>
  <c r="V96" i="33" s="1"/>
  <c r="U73" i="33"/>
  <c r="Q41" i="30"/>
  <c r="Q39" i="30"/>
  <c r="Q37" i="30"/>
  <c r="Q34" i="30"/>
  <c r="Q32" i="30"/>
  <c r="R17" i="33"/>
  <c r="R49" i="34"/>
  <c r="J22" i="25"/>
  <c r="K22" i="25" s="1"/>
  <c r="R22" i="25" s="1"/>
  <c r="U22" i="25" s="1"/>
  <c r="I7" i="34"/>
  <c r="J7" i="34" s="1"/>
  <c r="Q39" i="34"/>
  <c r="R54" i="35"/>
  <c r="Q40" i="35"/>
  <c r="Q28" i="35"/>
  <c r="J38" i="25"/>
  <c r="K38" i="25" s="1"/>
  <c r="I10" i="35"/>
  <c r="J10" i="35" s="1"/>
  <c r="Q10" i="35" s="1"/>
  <c r="S40" i="33"/>
  <c r="V90" i="33" s="1"/>
  <c r="I13" i="35"/>
  <c r="J13" i="35" s="1"/>
  <c r="Q13" i="35" s="1"/>
  <c r="R19" i="30"/>
  <c r="S19" i="30" s="1"/>
  <c r="V19" i="30" s="1"/>
  <c r="I11" i="35"/>
  <c r="J11" i="35" s="1"/>
  <c r="R11" i="35" s="1"/>
  <c r="I8" i="35"/>
  <c r="J8" i="35" s="1"/>
  <c r="U89" i="33"/>
  <c r="Q19" i="30"/>
  <c r="U99" i="33"/>
  <c r="R55" i="33"/>
  <c r="R54" i="33"/>
  <c r="R53" i="34"/>
  <c r="S53" i="34" s="1"/>
  <c r="V103" i="34" s="1"/>
  <c r="R42" i="34"/>
  <c r="N39" i="34"/>
  <c r="S38" i="34"/>
  <c r="V88" i="34" s="1"/>
  <c r="Q31" i="34"/>
  <c r="Q29" i="34"/>
  <c r="Q54" i="35"/>
  <c r="Q22" i="25"/>
  <c r="T3" i="34"/>
  <c r="Q7" i="33"/>
  <c r="T3" i="35"/>
  <c r="Q90" i="25"/>
  <c r="T90" i="25" s="1"/>
  <c r="Q97" i="25"/>
  <c r="T97" i="25" s="1"/>
  <c r="P22" i="25"/>
  <c r="Q54" i="25"/>
  <c r="R54" i="25"/>
  <c r="U54" i="25" s="1"/>
  <c r="P54" i="25"/>
  <c r="T4" i="33"/>
  <c r="R18" i="1" s="1"/>
  <c r="P84" i="25"/>
  <c r="T84" i="25"/>
  <c r="T3" i="30"/>
  <c r="Q71" i="25"/>
  <c r="T71" i="25" s="1"/>
  <c r="R83" i="25"/>
  <c r="U83" i="25" s="1"/>
  <c r="Q38" i="25"/>
  <c r="P38" i="25"/>
  <c r="R38" i="25"/>
  <c r="S38" i="25" s="1"/>
  <c r="V38" i="25" s="1"/>
  <c r="R70" i="25"/>
  <c r="U70" i="25" s="1"/>
  <c r="Q106" i="25"/>
  <c r="T106" i="25" s="1"/>
  <c r="P66" i="25"/>
  <c r="N15" i="34"/>
  <c r="Q15" i="34"/>
  <c r="R14" i="33"/>
  <c r="U14" i="33" s="1"/>
  <c r="N14" i="33"/>
  <c r="T3" i="33"/>
  <c r="Q94" i="25"/>
  <c r="P87" i="25"/>
  <c r="R8" i="34"/>
  <c r="U8" i="34" s="1"/>
  <c r="N8" i="34"/>
  <c r="T4" i="30"/>
  <c r="R13" i="1" s="1"/>
  <c r="Q101" i="25"/>
  <c r="T101" i="25" s="1"/>
  <c r="P70" i="25"/>
  <c r="S22" i="25"/>
  <c r="V22" i="25" s="1"/>
  <c r="Q78" i="25"/>
  <c r="T78" i="25" s="1"/>
  <c r="Q88" i="25"/>
  <c r="T88" i="25" s="1"/>
  <c r="Q68" i="25"/>
  <c r="T68" i="25" s="1"/>
  <c r="P68" i="25"/>
  <c r="Q7" i="35"/>
  <c r="R7" i="35"/>
  <c r="N7" i="35"/>
  <c r="R13" i="34"/>
  <c r="U13" i="34" s="1"/>
  <c r="N13" i="34"/>
  <c r="Q13" i="34"/>
  <c r="R12" i="33"/>
  <c r="U12" i="33" s="1"/>
  <c r="N12" i="33"/>
  <c r="P103" i="25"/>
  <c r="Q103" i="25"/>
  <c r="T103" i="25" s="1"/>
  <c r="P79" i="25"/>
  <c r="Q79" i="25"/>
  <c r="N16" i="35"/>
  <c r="R16" i="35"/>
  <c r="Q16" i="35"/>
  <c r="Q82" i="25"/>
  <c r="R82" i="25" s="1"/>
  <c r="U82" i="25" s="1"/>
  <c r="P82" i="25"/>
  <c r="R11" i="33"/>
  <c r="U11" i="33" s="1"/>
  <c r="R15" i="34"/>
  <c r="U15" i="34" s="1"/>
  <c r="Q11" i="35"/>
  <c r="P83" i="25"/>
  <c r="Q66" i="25"/>
  <c r="N11" i="35"/>
  <c r="P86" i="25"/>
  <c r="P100" i="25"/>
  <c r="Q100" i="25"/>
  <c r="P85" i="25"/>
  <c r="Q85" i="25"/>
  <c r="Q75" i="25"/>
  <c r="P75" i="25"/>
  <c r="U66" i="25"/>
  <c r="S66" i="25"/>
  <c r="V66" i="25" s="1"/>
  <c r="P105" i="25"/>
  <c r="Q105" i="25"/>
  <c r="Q96" i="25"/>
  <c r="P96" i="25"/>
  <c r="Q89" i="25"/>
  <c r="P89" i="25"/>
  <c r="P81" i="25"/>
  <c r="Q81" i="25"/>
  <c r="P74" i="25"/>
  <c r="Q74" i="25"/>
  <c r="P104" i="25"/>
  <c r="Q104" i="25"/>
  <c r="P102" i="25"/>
  <c r="Q102" i="25"/>
  <c r="Q92" i="25"/>
  <c r="P92" i="25"/>
  <c r="T72" i="25"/>
  <c r="R72" i="25"/>
  <c r="U72" i="25" s="1"/>
  <c r="Q99" i="25"/>
  <c r="P99" i="25"/>
  <c r="T86" i="25"/>
  <c r="R86" i="25"/>
  <c r="U86" i="25" s="1"/>
  <c r="R90" i="25"/>
  <c r="U90" i="25" s="1"/>
  <c r="Q91" i="25"/>
  <c r="Q98" i="25"/>
  <c r="Q93" i="25"/>
  <c r="T95" i="25"/>
  <c r="P95" i="25"/>
  <c r="P72" i="25"/>
  <c r="Q9" i="33"/>
  <c r="N9" i="33"/>
  <c r="R9" i="33"/>
  <c r="Q10" i="34"/>
  <c r="R10" i="34"/>
  <c r="N9" i="30"/>
  <c r="Q9" i="30"/>
  <c r="R9" i="30"/>
  <c r="N10" i="33"/>
  <c r="Q10" i="33"/>
  <c r="R10" i="33"/>
  <c r="N13" i="33"/>
  <c r="Q13" i="33"/>
  <c r="R13" i="33"/>
  <c r="Q16" i="33"/>
  <c r="R16" i="33"/>
  <c r="N16" i="33"/>
  <c r="N11" i="34"/>
  <c r="Q11" i="34"/>
  <c r="R11" i="34"/>
  <c r="Q14" i="34"/>
  <c r="R14" i="34"/>
  <c r="N14" i="34"/>
  <c r="U11" i="35"/>
  <c r="S11" i="35"/>
  <c r="V11" i="35" s="1"/>
  <c r="R8" i="35"/>
  <c r="N8" i="35"/>
  <c r="Q8" i="35"/>
  <c r="S13" i="34"/>
  <c r="V13" i="34" s="1"/>
  <c r="R8" i="30"/>
  <c r="Q8" i="30"/>
  <c r="N8" i="30"/>
  <c r="N15" i="33"/>
  <c r="Q15" i="33"/>
  <c r="R15" i="33"/>
  <c r="R16" i="34"/>
  <c r="N16" i="34"/>
  <c r="Q16" i="34"/>
  <c r="R13" i="35"/>
  <c r="N13" i="35"/>
  <c r="Q8" i="33"/>
  <c r="R8" i="33"/>
  <c r="N8" i="33"/>
  <c r="Q9" i="34"/>
  <c r="N9" i="34"/>
  <c r="R9" i="34"/>
  <c r="Q14" i="35"/>
  <c r="R14" i="35"/>
  <c r="N14" i="35"/>
  <c r="R12" i="35"/>
  <c r="N12" i="35"/>
  <c r="Q12" i="35"/>
  <c r="Q12" i="34"/>
  <c r="N12" i="34"/>
  <c r="R12" i="34"/>
  <c r="R15" i="35"/>
  <c r="N15" i="35"/>
  <c r="Q15" i="35"/>
  <c r="Q9" i="35"/>
  <c r="R9" i="35"/>
  <c r="N9" i="35"/>
  <c r="Q11" i="33"/>
  <c r="Q8" i="34"/>
  <c r="N10" i="35"/>
  <c r="Q14" i="33"/>
  <c r="Q12" i="33"/>
  <c r="R87" i="25"/>
  <c r="U87" i="25" s="1"/>
  <c r="T87" i="25"/>
  <c r="R94" i="25"/>
  <c r="U94" i="25" s="1"/>
  <c r="T94" i="25"/>
  <c r="S48" i="33"/>
  <c r="V98" i="33" s="1"/>
  <c r="P76" i="25"/>
  <c r="Q76" i="25"/>
  <c r="N38" i="30"/>
  <c r="Q38" i="30"/>
  <c r="R38" i="30"/>
  <c r="N31" i="30"/>
  <c r="Q31" i="30"/>
  <c r="R31" i="30"/>
  <c r="Q52" i="33"/>
  <c r="R52" i="33"/>
  <c r="S25" i="33"/>
  <c r="V75" i="33" s="1"/>
  <c r="U75" i="33"/>
  <c r="Q80" i="25"/>
  <c r="Q36" i="33"/>
  <c r="R36" i="33"/>
  <c r="P67" i="25"/>
  <c r="Q67" i="25"/>
  <c r="N40" i="30"/>
  <c r="Q40" i="30"/>
  <c r="R40" i="30"/>
  <c r="N33" i="30"/>
  <c r="Q33" i="30"/>
  <c r="R33" i="30"/>
  <c r="N25" i="30"/>
  <c r="Q25" i="30"/>
  <c r="R25" i="30"/>
  <c r="Q45" i="33"/>
  <c r="R45" i="33"/>
  <c r="Q20" i="33"/>
  <c r="R20" i="33"/>
  <c r="P77" i="25"/>
  <c r="Q77" i="25"/>
  <c r="P69" i="25"/>
  <c r="Q69" i="25"/>
  <c r="S41" i="33"/>
  <c r="V91" i="33" s="1"/>
  <c r="U91" i="33"/>
  <c r="Q29" i="33"/>
  <c r="R29" i="33"/>
  <c r="N35" i="34"/>
  <c r="Q35" i="34"/>
  <c r="R35" i="34"/>
  <c r="I14" i="30"/>
  <c r="J14" i="30" s="1"/>
  <c r="I11" i="30"/>
  <c r="J11" i="30" s="1"/>
  <c r="I10" i="30"/>
  <c r="J10" i="30" s="1"/>
  <c r="I16" i="30"/>
  <c r="J16" i="30" s="1"/>
  <c r="I15" i="30"/>
  <c r="J15" i="30" s="1"/>
  <c r="I12" i="30"/>
  <c r="J12" i="30" s="1"/>
  <c r="I13" i="30"/>
  <c r="J13" i="30" s="1"/>
  <c r="N23" i="30"/>
  <c r="Q23" i="30"/>
  <c r="N21" i="30"/>
  <c r="Q21" i="30"/>
  <c r="N56" i="34"/>
  <c r="Q56" i="34"/>
  <c r="S49" i="34"/>
  <c r="V99" i="34" s="1"/>
  <c r="U99" i="34"/>
  <c r="Q43" i="34"/>
  <c r="R43" i="34"/>
  <c r="N43" i="34"/>
  <c r="Q20" i="34"/>
  <c r="R20" i="34"/>
  <c r="N51" i="35"/>
  <c r="Q51" i="35"/>
  <c r="R51" i="35"/>
  <c r="N27" i="30"/>
  <c r="R27" i="30"/>
  <c r="U19" i="30"/>
  <c r="Q53" i="33"/>
  <c r="R53" i="33"/>
  <c r="Q44" i="33"/>
  <c r="R44" i="33"/>
  <c r="Q37" i="33"/>
  <c r="R37" i="33"/>
  <c r="S33" i="33"/>
  <c r="V83" i="33" s="1"/>
  <c r="U83" i="33"/>
  <c r="Q28" i="33"/>
  <c r="R28" i="33"/>
  <c r="Q21" i="33"/>
  <c r="R21" i="33"/>
  <c r="S42" i="34"/>
  <c r="V92" i="34" s="1"/>
  <c r="U92" i="34"/>
  <c r="N33" i="34"/>
  <c r="Q33" i="34"/>
  <c r="R33" i="34"/>
  <c r="S31" i="34"/>
  <c r="V81" i="34" s="1"/>
  <c r="U81" i="34"/>
  <c r="N19" i="34"/>
  <c r="Q19" i="34"/>
  <c r="R19" i="34"/>
  <c r="N56" i="35"/>
  <c r="Q56" i="35"/>
  <c r="R56" i="35"/>
  <c r="R17" i="35"/>
  <c r="N17" i="35"/>
  <c r="Q17" i="35"/>
  <c r="R47" i="30"/>
  <c r="R43" i="30"/>
  <c r="R42" i="30"/>
  <c r="R35" i="30"/>
  <c r="R30" i="30"/>
  <c r="R28" i="30"/>
  <c r="Q20" i="30"/>
  <c r="N20" i="30"/>
  <c r="R20" i="30"/>
  <c r="N17" i="30"/>
  <c r="R17" i="30"/>
  <c r="U103" i="34"/>
  <c r="N55" i="34"/>
  <c r="R55" i="34"/>
  <c r="N51" i="34"/>
  <c r="R51" i="34"/>
  <c r="N47" i="34"/>
  <c r="R47" i="34"/>
  <c r="Q40" i="34"/>
  <c r="R40" i="34"/>
  <c r="N40" i="34"/>
  <c r="N32" i="34"/>
  <c r="Q32" i="34"/>
  <c r="N30" i="34"/>
  <c r="Q30" i="34"/>
  <c r="R30" i="34"/>
  <c r="Q26" i="34"/>
  <c r="R26" i="34"/>
  <c r="Q23" i="34"/>
  <c r="R23" i="34"/>
  <c r="I7" i="30"/>
  <c r="J7" i="30" s="1"/>
  <c r="R48" i="30"/>
  <c r="Q47" i="30"/>
  <c r="R45" i="30"/>
  <c r="R44" i="30"/>
  <c r="Q43" i="30"/>
  <c r="Q42" i="30"/>
  <c r="S41" i="30"/>
  <c r="V41" i="30" s="1"/>
  <c r="R39" i="30"/>
  <c r="R37" i="30"/>
  <c r="Q35" i="30"/>
  <c r="R34" i="30"/>
  <c r="R32" i="30"/>
  <c r="Q30" i="30"/>
  <c r="Q28" i="30"/>
  <c r="N24" i="30"/>
  <c r="R24" i="30"/>
  <c r="R23" i="30"/>
  <c r="N22" i="30"/>
  <c r="R22" i="30"/>
  <c r="R21" i="30"/>
  <c r="N18" i="30"/>
  <c r="Q18" i="30"/>
  <c r="Q50" i="33"/>
  <c r="Q43" i="33"/>
  <c r="Q34" i="33"/>
  <c r="Q27" i="33"/>
  <c r="Q18" i="33"/>
  <c r="R56" i="34"/>
  <c r="Q54" i="34"/>
  <c r="R54" i="34"/>
  <c r="N54" i="34"/>
  <c r="Q50" i="34"/>
  <c r="R50" i="34"/>
  <c r="N50" i="34"/>
  <c r="Q46" i="34"/>
  <c r="R46" i="34"/>
  <c r="N46" i="34"/>
  <c r="N44" i="34"/>
  <c r="R44" i="34"/>
  <c r="U84" i="34"/>
  <c r="N25" i="34"/>
  <c r="Q25" i="34"/>
  <c r="R25" i="34"/>
  <c r="N22" i="34"/>
  <c r="Q22" i="34"/>
  <c r="R22" i="34"/>
  <c r="N20" i="34"/>
  <c r="Q52" i="34"/>
  <c r="R52" i="34"/>
  <c r="Q48" i="34"/>
  <c r="R48" i="34"/>
  <c r="Q41" i="34"/>
  <c r="R41" i="34"/>
  <c r="N38" i="34"/>
  <c r="Q38" i="34"/>
  <c r="N27" i="34"/>
  <c r="Q27" i="34"/>
  <c r="N55" i="35"/>
  <c r="Q55" i="35"/>
  <c r="N53" i="35"/>
  <c r="R53" i="35"/>
  <c r="Q49" i="35"/>
  <c r="N49" i="35"/>
  <c r="R49" i="35"/>
  <c r="Q21" i="34"/>
  <c r="R21" i="34"/>
  <c r="Q18" i="34"/>
  <c r="R18" i="34"/>
  <c r="R52" i="35"/>
  <c r="N52" i="35"/>
  <c r="Q52" i="35"/>
  <c r="R47" i="35"/>
  <c r="N47" i="35"/>
  <c r="Q47" i="35"/>
  <c r="R43" i="35"/>
  <c r="N43" i="35"/>
  <c r="Q43" i="35"/>
  <c r="R39" i="35"/>
  <c r="N39" i="35"/>
  <c r="Q39" i="35"/>
  <c r="R35" i="35"/>
  <c r="N35" i="35"/>
  <c r="Q35" i="35"/>
  <c r="R31" i="35"/>
  <c r="N31" i="35"/>
  <c r="Q31" i="35"/>
  <c r="R27" i="35"/>
  <c r="N27" i="35"/>
  <c r="Q27" i="35"/>
  <c r="R23" i="35"/>
  <c r="N23" i="35"/>
  <c r="Q23" i="35"/>
  <c r="R19" i="35"/>
  <c r="N19" i="35"/>
  <c r="Q19" i="35"/>
  <c r="J64" i="25"/>
  <c r="K64" i="25" s="1"/>
  <c r="N44" i="35"/>
  <c r="N28" i="35"/>
  <c r="J10" i="25"/>
  <c r="K10" i="25" s="1"/>
  <c r="J26" i="25"/>
  <c r="K26" i="25" s="1"/>
  <c r="J42" i="25"/>
  <c r="K42" i="25" s="1"/>
  <c r="J58" i="25"/>
  <c r="K58" i="25" s="1"/>
  <c r="N50" i="35"/>
  <c r="R50" i="35"/>
  <c r="N46" i="35"/>
  <c r="Q46" i="35"/>
  <c r="R46" i="35"/>
  <c r="N42" i="35"/>
  <c r="Q42" i="35"/>
  <c r="R42" i="35"/>
  <c r="N38" i="35"/>
  <c r="Q38" i="35"/>
  <c r="R38" i="35"/>
  <c r="N34" i="35"/>
  <c r="Q34" i="35"/>
  <c r="R34" i="35"/>
  <c r="N30" i="35"/>
  <c r="Q30" i="35"/>
  <c r="R30" i="35"/>
  <c r="N26" i="35"/>
  <c r="Q26" i="35"/>
  <c r="R26" i="35"/>
  <c r="N22" i="35"/>
  <c r="Q22" i="35"/>
  <c r="R22" i="35"/>
  <c r="N18" i="35"/>
  <c r="Q18" i="35"/>
  <c r="R18" i="35"/>
  <c r="N40" i="35"/>
  <c r="N24" i="35"/>
  <c r="J14" i="25"/>
  <c r="K14" i="25" s="1"/>
  <c r="J30" i="25"/>
  <c r="K30" i="25" s="1"/>
  <c r="J46" i="25"/>
  <c r="K46" i="25" s="1"/>
  <c r="J62" i="25"/>
  <c r="K62" i="25" s="1"/>
  <c r="N36" i="35"/>
  <c r="N20" i="35"/>
  <c r="J18" i="25"/>
  <c r="K18" i="25" s="1"/>
  <c r="J34" i="25"/>
  <c r="K34" i="25" s="1"/>
  <c r="J50" i="25"/>
  <c r="K50" i="25" s="1"/>
  <c r="N45" i="35"/>
  <c r="N41" i="35"/>
  <c r="N37" i="35"/>
  <c r="N33" i="35"/>
  <c r="N29" i="35"/>
  <c r="N25" i="35"/>
  <c r="N21" i="35"/>
  <c r="J9" i="25"/>
  <c r="K9" i="25" s="1"/>
  <c r="J13" i="25"/>
  <c r="K13" i="25" s="1"/>
  <c r="J17" i="25"/>
  <c r="K17" i="25" s="1"/>
  <c r="J21" i="25"/>
  <c r="K21" i="25" s="1"/>
  <c r="J25" i="25"/>
  <c r="K25" i="25" s="1"/>
  <c r="J29" i="25"/>
  <c r="K29" i="25" s="1"/>
  <c r="J33" i="25"/>
  <c r="K33" i="25" s="1"/>
  <c r="J37" i="25"/>
  <c r="K37" i="25" s="1"/>
  <c r="J41" i="25"/>
  <c r="K41" i="25" s="1"/>
  <c r="J45" i="25"/>
  <c r="K45" i="25" s="1"/>
  <c r="J49" i="25"/>
  <c r="K49" i="25" s="1"/>
  <c r="J53" i="25"/>
  <c r="K53" i="25" s="1"/>
  <c r="J57" i="25"/>
  <c r="K57" i="25" s="1"/>
  <c r="J61" i="25"/>
  <c r="K61" i="25" s="1"/>
  <c r="J65" i="25"/>
  <c r="K65" i="25" s="1"/>
  <c r="J7" i="25"/>
  <c r="K7" i="25" s="1"/>
  <c r="J11" i="25"/>
  <c r="K11" i="25" s="1"/>
  <c r="J15" i="25"/>
  <c r="K15" i="25" s="1"/>
  <c r="J19" i="25"/>
  <c r="K19" i="25" s="1"/>
  <c r="J23" i="25"/>
  <c r="K23" i="25" s="1"/>
  <c r="J27" i="25"/>
  <c r="K27" i="25" s="1"/>
  <c r="J31" i="25"/>
  <c r="K31" i="25" s="1"/>
  <c r="J35" i="25"/>
  <c r="K35" i="25" s="1"/>
  <c r="J39" i="25"/>
  <c r="K39" i="25" s="1"/>
  <c r="J43" i="25"/>
  <c r="K43" i="25" s="1"/>
  <c r="J47" i="25"/>
  <c r="K47" i="25" s="1"/>
  <c r="J51" i="25"/>
  <c r="K51" i="25" s="1"/>
  <c r="J55" i="25"/>
  <c r="K55" i="25" s="1"/>
  <c r="J59" i="25"/>
  <c r="K59" i="25" s="1"/>
  <c r="J63" i="25"/>
  <c r="K63" i="25" s="1"/>
  <c r="J8" i="25"/>
  <c r="K8" i="25" s="1"/>
  <c r="J12" i="25"/>
  <c r="K12" i="25" s="1"/>
  <c r="J16" i="25"/>
  <c r="K16" i="25" s="1"/>
  <c r="J20" i="25"/>
  <c r="K20" i="25" s="1"/>
  <c r="J24" i="25"/>
  <c r="K24" i="25" s="1"/>
  <c r="J28" i="25"/>
  <c r="K28" i="25" s="1"/>
  <c r="J32" i="25"/>
  <c r="K32" i="25" s="1"/>
  <c r="J36" i="25"/>
  <c r="K36" i="25" s="1"/>
  <c r="J40" i="25"/>
  <c r="K40" i="25" s="1"/>
  <c r="J44" i="25"/>
  <c r="K44" i="25" s="1"/>
  <c r="J48" i="25"/>
  <c r="K48" i="25" s="1"/>
  <c r="J52" i="25"/>
  <c r="K52" i="25" s="1"/>
  <c r="J56" i="25"/>
  <c r="K56" i="25" s="1"/>
  <c r="J60" i="25"/>
  <c r="K60" i="25" s="1"/>
  <c r="R7" i="34" l="1"/>
  <c r="Q7" i="34"/>
  <c r="N7" i="34"/>
  <c r="Q3" i="34" s="1"/>
  <c r="I19" i="1" s="1"/>
  <c r="K19" i="1" s="1"/>
  <c r="U49" i="30"/>
  <c r="U106" i="30"/>
  <c r="S33" i="35"/>
  <c r="V83" i="35" s="1"/>
  <c r="U83" i="35"/>
  <c r="U81" i="33"/>
  <c r="S31" i="33"/>
  <c r="V81" i="33" s="1"/>
  <c r="U26" i="30"/>
  <c r="S26" i="30"/>
  <c r="V26" i="30" s="1"/>
  <c r="S19" i="33"/>
  <c r="V69" i="33" s="1"/>
  <c r="U69" i="33"/>
  <c r="U92" i="33"/>
  <c r="S42" i="33"/>
  <c r="V92" i="33" s="1"/>
  <c r="S29" i="30"/>
  <c r="V29" i="30" s="1"/>
  <c r="R10" i="35"/>
  <c r="S10" i="35" s="1"/>
  <c r="V10" i="35" s="1"/>
  <c r="S54" i="33"/>
  <c r="V104" i="33" s="1"/>
  <c r="U104" i="33"/>
  <c r="S28" i="34"/>
  <c r="V78" i="34" s="1"/>
  <c r="U78" i="34"/>
  <c r="S14" i="33"/>
  <c r="V14" i="33" s="1"/>
  <c r="S55" i="33"/>
  <c r="V105" i="33" s="1"/>
  <c r="U105" i="33"/>
  <c r="S17" i="33"/>
  <c r="V67" i="33" s="1"/>
  <c r="U67" i="33"/>
  <c r="U95" i="35"/>
  <c r="S45" i="35"/>
  <c r="V95" i="35" s="1"/>
  <c r="R7" i="33"/>
  <c r="N7" i="33"/>
  <c r="U36" i="30"/>
  <c r="S36" i="30"/>
  <c r="V36" i="30" s="1"/>
  <c r="U46" i="30"/>
  <c r="S46" i="30"/>
  <c r="S29" i="35"/>
  <c r="V79" i="35" s="1"/>
  <c r="U79" i="35"/>
  <c r="S35" i="33"/>
  <c r="V85" i="33" s="1"/>
  <c r="U85" i="33"/>
  <c r="U104" i="35"/>
  <c r="S54" i="35"/>
  <c r="V104" i="35" s="1"/>
  <c r="S41" i="35"/>
  <c r="V91" i="35" s="1"/>
  <c r="U91" i="35"/>
  <c r="U86" i="34"/>
  <c r="S36" i="34"/>
  <c r="V86" i="34" s="1"/>
  <c r="S49" i="30"/>
  <c r="V49" i="30" s="1"/>
  <c r="T73" i="25"/>
  <c r="U71" i="35"/>
  <c r="S21" i="35"/>
  <c r="V71" i="35" s="1"/>
  <c r="S37" i="34"/>
  <c r="V87" i="34" s="1"/>
  <c r="U87" i="34"/>
  <c r="R97" i="25"/>
  <c r="U97" i="25" s="1"/>
  <c r="T82" i="25"/>
  <c r="S54" i="25"/>
  <c r="V54" i="25" s="1"/>
  <c r="S12" i="33"/>
  <c r="V12" i="33" s="1"/>
  <c r="R101" i="25"/>
  <c r="U101" i="25" s="1"/>
  <c r="R71" i="25"/>
  <c r="U71" i="25" s="1"/>
  <c r="R68" i="25"/>
  <c r="U68" i="25" s="1"/>
  <c r="R106" i="25"/>
  <c r="U106" i="25" s="1"/>
  <c r="R78" i="25"/>
  <c r="U78" i="25" s="1"/>
  <c r="U38" i="25"/>
  <c r="S15" i="34"/>
  <c r="V15" i="34" s="1"/>
  <c r="Q2" i="34"/>
  <c r="J19" i="1" s="1"/>
  <c r="Q3" i="33"/>
  <c r="I18" i="1" s="1"/>
  <c r="K18" i="1" s="1"/>
  <c r="S8" i="34"/>
  <c r="V8" i="34" s="1"/>
  <c r="R88" i="25"/>
  <c r="U88" i="25" s="1"/>
  <c r="S11" i="33"/>
  <c r="V11" i="33" s="1"/>
  <c r="R103" i="25"/>
  <c r="U103" i="25" s="1"/>
  <c r="T79" i="25"/>
  <c r="R79" i="25"/>
  <c r="U79" i="25" s="1"/>
  <c r="S16" i="35"/>
  <c r="V16" i="35" s="1"/>
  <c r="U16" i="35"/>
  <c r="S7" i="35"/>
  <c r="V7" i="35" s="1"/>
  <c r="U7" i="35"/>
  <c r="U10" i="35"/>
  <c r="R102" i="25"/>
  <c r="U102" i="25" s="1"/>
  <c r="T102" i="25"/>
  <c r="R105" i="25"/>
  <c r="U105" i="25" s="1"/>
  <c r="T105" i="25"/>
  <c r="R99" i="25"/>
  <c r="U99" i="25" s="1"/>
  <c r="T99" i="25"/>
  <c r="R89" i="25"/>
  <c r="U89" i="25" s="1"/>
  <c r="T89" i="25"/>
  <c r="R98" i="25"/>
  <c r="U98" i="25" s="1"/>
  <c r="T98" i="25"/>
  <c r="R104" i="25"/>
  <c r="U104" i="25" s="1"/>
  <c r="T104" i="25"/>
  <c r="R81" i="25"/>
  <c r="U81" i="25" s="1"/>
  <c r="T81" i="25"/>
  <c r="R100" i="25"/>
  <c r="U100" i="25" s="1"/>
  <c r="T100" i="25"/>
  <c r="T74" i="25"/>
  <c r="R74" i="25"/>
  <c r="U74" i="25" s="1"/>
  <c r="T85" i="25"/>
  <c r="R85" i="25"/>
  <c r="U85" i="25" s="1"/>
  <c r="R93" i="25"/>
  <c r="U93" i="25" s="1"/>
  <c r="T93" i="25"/>
  <c r="R91" i="25"/>
  <c r="U91" i="25" s="1"/>
  <c r="T91" i="25"/>
  <c r="T92" i="25"/>
  <c r="R92" i="25"/>
  <c r="U92" i="25" s="1"/>
  <c r="R96" i="25"/>
  <c r="U96" i="25" s="1"/>
  <c r="T96" i="25"/>
  <c r="R75" i="25"/>
  <c r="U75" i="25" s="1"/>
  <c r="T75" i="25"/>
  <c r="P28" i="25"/>
  <c r="R28" i="25"/>
  <c r="Q28" i="25"/>
  <c r="Q23" i="25"/>
  <c r="R23" i="25"/>
  <c r="P23" i="25"/>
  <c r="Q53" i="25"/>
  <c r="R53" i="25"/>
  <c r="P53" i="25"/>
  <c r="Q56" i="25"/>
  <c r="R56" i="25"/>
  <c r="P56" i="25"/>
  <c r="P8" i="25"/>
  <c r="Q8" i="25"/>
  <c r="R8" i="25"/>
  <c r="P19" i="25"/>
  <c r="R19" i="25"/>
  <c r="Q19" i="25"/>
  <c r="P49" i="25"/>
  <c r="Q49" i="25"/>
  <c r="R49" i="25"/>
  <c r="R46" i="25"/>
  <c r="Q46" i="25"/>
  <c r="P46" i="25"/>
  <c r="S19" i="35"/>
  <c r="V69" i="35" s="1"/>
  <c r="U69" i="35"/>
  <c r="S35" i="35"/>
  <c r="V85" i="35" s="1"/>
  <c r="U85" i="35"/>
  <c r="U102" i="35"/>
  <c r="S52" i="35"/>
  <c r="V102" i="35" s="1"/>
  <c r="S41" i="34"/>
  <c r="V91" i="34" s="1"/>
  <c r="U91" i="34"/>
  <c r="P52" i="25"/>
  <c r="Q52" i="25"/>
  <c r="R52" i="25"/>
  <c r="P36" i="25"/>
  <c r="R36" i="25"/>
  <c r="Q36" i="25"/>
  <c r="R20" i="25"/>
  <c r="Q20" i="25"/>
  <c r="P20" i="25"/>
  <c r="P63" i="25"/>
  <c r="Q63" i="25"/>
  <c r="R63" i="25"/>
  <c r="Q47" i="25"/>
  <c r="R47" i="25"/>
  <c r="P47" i="25"/>
  <c r="Q31" i="25"/>
  <c r="P31" i="25"/>
  <c r="R31" i="25"/>
  <c r="Q15" i="25"/>
  <c r="P15" i="25"/>
  <c r="R15" i="25"/>
  <c r="Q61" i="25"/>
  <c r="R61" i="25"/>
  <c r="P61" i="25"/>
  <c r="Q45" i="25"/>
  <c r="P45" i="25"/>
  <c r="R45" i="25"/>
  <c r="Q29" i="25"/>
  <c r="P29" i="25"/>
  <c r="R29" i="25"/>
  <c r="R13" i="25"/>
  <c r="P13" i="25"/>
  <c r="Q13" i="25"/>
  <c r="P30" i="25"/>
  <c r="R30" i="25"/>
  <c r="Q30" i="25"/>
  <c r="U68" i="35"/>
  <c r="S18" i="35"/>
  <c r="V68" i="35" s="1"/>
  <c r="U84" i="35"/>
  <c r="S34" i="35"/>
  <c r="V84" i="35" s="1"/>
  <c r="U100" i="35"/>
  <c r="S50" i="35"/>
  <c r="V100" i="35" s="1"/>
  <c r="Q26" i="25"/>
  <c r="R26" i="25"/>
  <c r="P26" i="25"/>
  <c r="P64" i="25"/>
  <c r="Q64" i="25"/>
  <c r="R64" i="25"/>
  <c r="S31" i="35"/>
  <c r="V81" i="35" s="1"/>
  <c r="U81" i="35"/>
  <c r="S47" i="35"/>
  <c r="V97" i="35" s="1"/>
  <c r="U97" i="35"/>
  <c r="U68" i="34"/>
  <c r="S18" i="34"/>
  <c r="V68" i="34" s="1"/>
  <c r="U99" i="35"/>
  <c r="S49" i="35"/>
  <c r="V99" i="35" s="1"/>
  <c r="S50" i="34"/>
  <c r="V100" i="34" s="1"/>
  <c r="U100" i="34"/>
  <c r="U23" i="30"/>
  <c r="S23" i="30"/>
  <c r="V23" i="30" s="1"/>
  <c r="N7" i="30"/>
  <c r="R7" i="30"/>
  <c r="Q7" i="30"/>
  <c r="U17" i="30"/>
  <c r="S17" i="30"/>
  <c r="V17" i="30" s="1"/>
  <c r="U99" i="30"/>
  <c r="S42" i="30"/>
  <c r="U42" i="30"/>
  <c r="R12" i="30"/>
  <c r="N12" i="30"/>
  <c r="Q12" i="30"/>
  <c r="Q11" i="30"/>
  <c r="N11" i="30"/>
  <c r="R11" i="30"/>
  <c r="U33" i="30"/>
  <c r="S33" i="30"/>
  <c r="V33" i="30" s="1"/>
  <c r="U86" i="33"/>
  <c r="S36" i="33"/>
  <c r="V86" i="33" s="1"/>
  <c r="U9" i="35"/>
  <c r="S9" i="35"/>
  <c r="V9" i="35" s="1"/>
  <c r="U15" i="35"/>
  <c r="S15" i="35"/>
  <c r="V15" i="35" s="1"/>
  <c r="S14" i="35"/>
  <c r="V14" i="35" s="1"/>
  <c r="U14" i="35"/>
  <c r="U8" i="30"/>
  <c r="S8" i="30"/>
  <c r="V8" i="30" s="1"/>
  <c r="Q2" i="35"/>
  <c r="J20" i="1" s="1"/>
  <c r="U10" i="33"/>
  <c r="S10" i="33"/>
  <c r="V10" i="33" s="1"/>
  <c r="S10" i="34"/>
  <c r="V10" i="34" s="1"/>
  <c r="U10" i="34"/>
  <c r="P44" i="25"/>
  <c r="Q44" i="25"/>
  <c r="R44" i="25"/>
  <c r="Q39" i="25"/>
  <c r="P39" i="25"/>
  <c r="R39" i="25"/>
  <c r="Q21" i="25"/>
  <c r="R21" i="25"/>
  <c r="P21" i="25"/>
  <c r="R40" i="25"/>
  <c r="Q40" i="25"/>
  <c r="P40" i="25"/>
  <c r="P51" i="25"/>
  <c r="Q51" i="25"/>
  <c r="R51" i="25"/>
  <c r="P65" i="25"/>
  <c r="Q65" i="25"/>
  <c r="R65" i="25"/>
  <c r="R17" i="25"/>
  <c r="P17" i="25"/>
  <c r="Q17" i="25"/>
  <c r="R18" i="25"/>
  <c r="P18" i="25"/>
  <c r="Q18" i="25"/>
  <c r="S38" i="35"/>
  <c r="V88" i="35" s="1"/>
  <c r="U88" i="35"/>
  <c r="R48" i="25"/>
  <c r="P48" i="25"/>
  <c r="Q48" i="25"/>
  <c r="P32" i="25"/>
  <c r="Q32" i="25"/>
  <c r="R32" i="25"/>
  <c r="R16" i="25"/>
  <c r="Q16" i="25"/>
  <c r="P16" i="25"/>
  <c r="P59" i="25"/>
  <c r="R59" i="25"/>
  <c r="Q59" i="25"/>
  <c r="P43" i="25"/>
  <c r="Q43" i="25"/>
  <c r="R43" i="25"/>
  <c r="P27" i="25"/>
  <c r="Q27" i="25"/>
  <c r="R27" i="25"/>
  <c r="Q11" i="25"/>
  <c r="P11" i="25"/>
  <c r="R11" i="25"/>
  <c r="P57" i="25"/>
  <c r="R57" i="25"/>
  <c r="Q57" i="25"/>
  <c r="P41" i="25"/>
  <c r="R41" i="25"/>
  <c r="Q41" i="25"/>
  <c r="P25" i="25"/>
  <c r="Q25" i="25"/>
  <c r="R25" i="25"/>
  <c r="P9" i="25"/>
  <c r="Q9" i="25"/>
  <c r="R9" i="25"/>
  <c r="Q50" i="25"/>
  <c r="P50" i="25"/>
  <c r="R50" i="25"/>
  <c r="P14" i="25"/>
  <c r="Q14" i="25"/>
  <c r="R14" i="25"/>
  <c r="U80" i="35"/>
  <c r="S30" i="35"/>
  <c r="V80" i="35" s="1"/>
  <c r="U96" i="35"/>
  <c r="S46" i="35"/>
  <c r="V96" i="35" s="1"/>
  <c r="P10" i="25"/>
  <c r="Q10" i="25"/>
  <c r="R10" i="25"/>
  <c r="U77" i="35"/>
  <c r="S27" i="35"/>
  <c r="V77" i="35" s="1"/>
  <c r="U93" i="35"/>
  <c r="S43" i="35"/>
  <c r="V93" i="35" s="1"/>
  <c r="U98" i="34"/>
  <c r="S48" i="34"/>
  <c r="V98" i="34" s="1"/>
  <c r="S25" i="34"/>
  <c r="V75" i="34" s="1"/>
  <c r="U75" i="34"/>
  <c r="S46" i="34"/>
  <c r="V96" i="34" s="1"/>
  <c r="U96" i="34"/>
  <c r="S56" i="34"/>
  <c r="V106" i="34" s="1"/>
  <c r="U106" i="34"/>
  <c r="U21" i="30"/>
  <c r="S21" i="30"/>
  <c r="V21" i="30" s="1"/>
  <c r="U24" i="30"/>
  <c r="S24" i="30"/>
  <c r="V24" i="30" s="1"/>
  <c r="U37" i="30"/>
  <c r="S37" i="30"/>
  <c r="V37" i="30" s="1"/>
  <c r="U73" i="34"/>
  <c r="S23" i="34"/>
  <c r="V73" i="34" s="1"/>
  <c r="S30" i="34"/>
  <c r="V80" i="34" s="1"/>
  <c r="U80" i="34"/>
  <c r="S47" i="34"/>
  <c r="V97" i="34" s="1"/>
  <c r="U97" i="34"/>
  <c r="U105" i="34"/>
  <c r="S55" i="34"/>
  <c r="V105" i="34" s="1"/>
  <c r="U28" i="30"/>
  <c r="S28" i="30"/>
  <c r="V28" i="30" s="1"/>
  <c r="U43" i="30"/>
  <c r="S43" i="30"/>
  <c r="U100" i="30"/>
  <c r="S17" i="35"/>
  <c r="V67" i="35" s="1"/>
  <c r="U67" i="35"/>
  <c r="S19" i="34"/>
  <c r="V69" i="34" s="1"/>
  <c r="U69" i="34"/>
  <c r="U78" i="33"/>
  <c r="S28" i="33"/>
  <c r="V78" i="33" s="1"/>
  <c r="S37" i="33"/>
  <c r="V87" i="33" s="1"/>
  <c r="U87" i="33"/>
  <c r="S53" i="33"/>
  <c r="V103" i="33" s="1"/>
  <c r="U103" i="33"/>
  <c r="U27" i="30"/>
  <c r="S27" i="30"/>
  <c r="V27" i="30" s="1"/>
  <c r="S43" i="34"/>
  <c r="V93" i="34" s="1"/>
  <c r="U93" i="34"/>
  <c r="Q15" i="30"/>
  <c r="R15" i="30"/>
  <c r="N15" i="30"/>
  <c r="R14" i="30"/>
  <c r="N14" i="30"/>
  <c r="Q14" i="30"/>
  <c r="S29" i="33"/>
  <c r="V79" i="33" s="1"/>
  <c r="U79" i="33"/>
  <c r="T69" i="25"/>
  <c r="R69" i="25"/>
  <c r="U69" i="25" s="1"/>
  <c r="U70" i="33"/>
  <c r="S20" i="33"/>
  <c r="V70" i="33" s="1"/>
  <c r="U25" i="30"/>
  <c r="S25" i="30"/>
  <c r="V25" i="30" s="1"/>
  <c r="U102" i="33"/>
  <c r="S52" i="33"/>
  <c r="V102" i="33" s="1"/>
  <c r="T76" i="25"/>
  <c r="R76" i="25"/>
  <c r="U76" i="25" s="1"/>
  <c r="U12" i="34"/>
  <c r="S12" i="34"/>
  <c r="V12" i="34" s="1"/>
  <c r="S16" i="34"/>
  <c r="V16" i="34" s="1"/>
  <c r="U16" i="34"/>
  <c r="Q3" i="35"/>
  <c r="I20" i="1" s="1"/>
  <c r="U14" i="34"/>
  <c r="S14" i="34"/>
  <c r="V14" i="34" s="1"/>
  <c r="U13" i="33"/>
  <c r="S13" i="33"/>
  <c r="V13" i="33" s="1"/>
  <c r="Q12" i="25"/>
  <c r="P12" i="25"/>
  <c r="R12" i="25"/>
  <c r="Q7" i="25"/>
  <c r="R7" i="25"/>
  <c r="P7" i="25"/>
  <c r="R34" i="25"/>
  <c r="P34" i="25"/>
  <c r="Q34" i="25"/>
  <c r="Q62" i="25"/>
  <c r="R62" i="25"/>
  <c r="P62" i="25"/>
  <c r="U76" i="35"/>
  <c r="S26" i="35"/>
  <c r="V76" i="35" s="1"/>
  <c r="U92" i="35"/>
  <c r="S42" i="35"/>
  <c r="V92" i="35" s="1"/>
  <c r="Q58" i="25"/>
  <c r="R58" i="25"/>
  <c r="P58" i="25"/>
  <c r="U73" i="35"/>
  <c r="S23" i="35"/>
  <c r="V73" i="35" s="1"/>
  <c r="U89" i="35"/>
  <c r="S39" i="35"/>
  <c r="V89" i="35" s="1"/>
  <c r="U71" i="34"/>
  <c r="S21" i="34"/>
  <c r="V71" i="34" s="1"/>
  <c r="S22" i="34"/>
  <c r="V72" i="34" s="1"/>
  <c r="U72" i="34"/>
  <c r="S44" i="34"/>
  <c r="V94" i="34" s="1"/>
  <c r="U94" i="34"/>
  <c r="U22" i="30"/>
  <c r="S22" i="30"/>
  <c r="V22" i="30" s="1"/>
  <c r="U32" i="30"/>
  <c r="S32" i="30"/>
  <c r="V32" i="30" s="1"/>
  <c r="U39" i="30"/>
  <c r="S39" i="30"/>
  <c r="V39" i="30" s="1"/>
  <c r="U44" i="30"/>
  <c r="U101" i="30"/>
  <c r="S44" i="30"/>
  <c r="U48" i="30"/>
  <c r="U105" i="30"/>
  <c r="S48" i="30"/>
  <c r="U20" i="30"/>
  <c r="S20" i="30"/>
  <c r="V20" i="30" s="1"/>
  <c r="U30" i="30"/>
  <c r="S30" i="30"/>
  <c r="V30" i="30" s="1"/>
  <c r="U47" i="30"/>
  <c r="U104" i="30"/>
  <c r="S47" i="30"/>
  <c r="U106" i="35"/>
  <c r="S56" i="35"/>
  <c r="V106" i="35" s="1"/>
  <c r="U83" i="34"/>
  <c r="S33" i="34"/>
  <c r="V83" i="34" s="1"/>
  <c r="S20" i="34"/>
  <c r="V70" i="34" s="1"/>
  <c r="U70" i="34"/>
  <c r="N16" i="30"/>
  <c r="Q16" i="30"/>
  <c r="R16" i="30"/>
  <c r="S35" i="34"/>
  <c r="V85" i="34" s="1"/>
  <c r="U85" i="34"/>
  <c r="T67" i="25"/>
  <c r="R67" i="25"/>
  <c r="U67" i="25" s="1"/>
  <c r="T80" i="25"/>
  <c r="R80" i="25"/>
  <c r="U80" i="25" s="1"/>
  <c r="U38" i="30"/>
  <c r="S38" i="30"/>
  <c r="V38" i="30" s="1"/>
  <c r="U12" i="35"/>
  <c r="S12" i="35"/>
  <c r="V12" i="35" s="1"/>
  <c r="S9" i="34"/>
  <c r="V9" i="34" s="1"/>
  <c r="U9" i="34"/>
  <c r="R4" i="33"/>
  <c r="S8" i="33"/>
  <c r="U8" i="33"/>
  <c r="S13" i="35"/>
  <c r="V13" i="35" s="1"/>
  <c r="U13" i="35"/>
  <c r="U8" i="35"/>
  <c r="S8" i="35"/>
  <c r="R4" i="34"/>
  <c r="Q60" i="25"/>
  <c r="P60" i="25"/>
  <c r="R60" i="25"/>
  <c r="Q55" i="25"/>
  <c r="R55" i="25"/>
  <c r="P55" i="25"/>
  <c r="Q37" i="25"/>
  <c r="P37" i="25"/>
  <c r="R37" i="25"/>
  <c r="Q24" i="25"/>
  <c r="P24" i="25"/>
  <c r="R24" i="25"/>
  <c r="P35" i="25"/>
  <c r="R35" i="25"/>
  <c r="Q35" i="25"/>
  <c r="P33" i="25"/>
  <c r="R33" i="25"/>
  <c r="Q33" i="25"/>
  <c r="S22" i="35"/>
  <c r="V72" i="35" s="1"/>
  <c r="U72" i="35"/>
  <c r="R42" i="25"/>
  <c r="Q42" i="25"/>
  <c r="P42" i="25"/>
  <c r="U103" i="35"/>
  <c r="S53" i="35"/>
  <c r="V103" i="35" s="1"/>
  <c r="S52" i="34"/>
  <c r="V102" i="34" s="1"/>
  <c r="U102" i="34"/>
  <c r="S54" i="34"/>
  <c r="V104" i="34" s="1"/>
  <c r="U104" i="34"/>
  <c r="U34" i="30"/>
  <c r="S34" i="30"/>
  <c r="V34" i="30" s="1"/>
  <c r="U45" i="30"/>
  <c r="U102" i="30"/>
  <c r="S45" i="30"/>
  <c r="U76" i="34"/>
  <c r="S26" i="34"/>
  <c r="V76" i="34" s="1"/>
  <c r="U90" i="34"/>
  <c r="S40" i="34"/>
  <c r="V90" i="34" s="1"/>
  <c r="S51" i="34"/>
  <c r="V101" i="34" s="1"/>
  <c r="U101" i="34"/>
  <c r="U35" i="30"/>
  <c r="S35" i="30"/>
  <c r="V35" i="30" s="1"/>
  <c r="S21" i="33"/>
  <c r="V71" i="33" s="1"/>
  <c r="U71" i="33"/>
  <c r="U94" i="33"/>
  <c r="S44" i="33"/>
  <c r="V94" i="33" s="1"/>
  <c r="S51" i="35"/>
  <c r="V101" i="35" s="1"/>
  <c r="U101" i="35"/>
  <c r="R13" i="30"/>
  <c r="Q13" i="30"/>
  <c r="N13" i="30"/>
  <c r="R10" i="30"/>
  <c r="Q10" i="30"/>
  <c r="N10" i="30"/>
  <c r="R77" i="25"/>
  <c r="U77" i="25" s="1"/>
  <c r="T77" i="25"/>
  <c r="U95" i="33"/>
  <c r="S45" i="33"/>
  <c r="V95" i="33" s="1"/>
  <c r="U40" i="30"/>
  <c r="S40" i="30"/>
  <c r="V40" i="30" s="1"/>
  <c r="U31" i="30"/>
  <c r="S31" i="30"/>
  <c r="V31" i="30" s="1"/>
  <c r="Q2" i="33"/>
  <c r="J18" i="1" s="1"/>
  <c r="S15" i="33"/>
  <c r="V15" i="33" s="1"/>
  <c r="U15" i="33"/>
  <c r="S11" i="34"/>
  <c r="V11" i="34" s="1"/>
  <c r="U11" i="34"/>
  <c r="S16" i="33"/>
  <c r="V16" i="33" s="1"/>
  <c r="U16" i="33"/>
  <c r="S9" i="30"/>
  <c r="V9" i="30" s="1"/>
  <c r="U9" i="30"/>
  <c r="S9" i="33"/>
  <c r="V9" i="33" s="1"/>
  <c r="U9" i="33"/>
  <c r="V106" i="30" l="1"/>
  <c r="U7" i="33"/>
  <c r="U4" i="33" s="1"/>
  <c r="R3" i="33" s="1"/>
  <c r="N18" i="1" s="1"/>
  <c r="S7" i="33"/>
  <c r="V7" i="33" s="1"/>
  <c r="R4" i="35"/>
  <c r="V46" i="30"/>
  <c r="V103" i="30"/>
  <c r="S7" i="34"/>
  <c r="V7" i="34" s="1"/>
  <c r="V4" i="34" s="1"/>
  <c r="U7" i="34"/>
  <c r="U4" i="34" s="1"/>
  <c r="R3" i="34" s="1"/>
  <c r="N19" i="1" s="1"/>
  <c r="M18" i="1"/>
  <c r="M19" i="1"/>
  <c r="U4" i="35"/>
  <c r="R3" i="35" s="1"/>
  <c r="N20" i="1" s="1"/>
  <c r="S35" i="25"/>
  <c r="V35" i="25" s="1"/>
  <c r="U35" i="25"/>
  <c r="U42" i="25"/>
  <c r="S42" i="25"/>
  <c r="V42" i="25" s="1"/>
  <c r="U37" i="25"/>
  <c r="S37" i="25"/>
  <c r="V37" i="25" s="1"/>
  <c r="O20" i="1"/>
  <c r="U24" i="25"/>
  <c r="S24" i="25"/>
  <c r="V24" i="25" s="1"/>
  <c r="O19" i="1"/>
  <c r="T3" i="25"/>
  <c r="R21" i="1" s="1"/>
  <c r="R7" i="1" s="1"/>
  <c r="T4" i="25"/>
  <c r="V47" i="30"/>
  <c r="V104" i="30"/>
  <c r="Q2" i="25"/>
  <c r="J21" i="1" s="1"/>
  <c r="V43" i="30"/>
  <c r="V100" i="30"/>
  <c r="U50" i="25"/>
  <c r="S50" i="25"/>
  <c r="V50" i="25" s="1"/>
  <c r="U18" i="25"/>
  <c r="S18" i="25"/>
  <c r="V18" i="25" s="1"/>
  <c r="S65" i="25"/>
  <c r="V65" i="25" s="1"/>
  <c r="U65" i="25"/>
  <c r="U40" i="25"/>
  <c r="S40" i="25"/>
  <c r="V40" i="25" s="1"/>
  <c r="U39" i="25"/>
  <c r="S39" i="25"/>
  <c r="V39" i="25" s="1"/>
  <c r="S12" i="30"/>
  <c r="V12" i="30" s="1"/>
  <c r="U12" i="30"/>
  <c r="Q3" i="30"/>
  <c r="G14" i="1" s="1"/>
  <c r="U15" i="25"/>
  <c r="S15" i="25"/>
  <c r="V15" i="25" s="1"/>
  <c r="S36" i="25"/>
  <c r="V36" i="25" s="1"/>
  <c r="U36" i="25"/>
  <c r="S49" i="25"/>
  <c r="V49" i="25" s="1"/>
  <c r="U49" i="25"/>
  <c r="S19" i="25"/>
  <c r="V19" i="25" s="1"/>
  <c r="U19" i="25"/>
  <c r="U23" i="25"/>
  <c r="S23" i="25"/>
  <c r="V23" i="25" s="1"/>
  <c r="O18" i="1"/>
  <c r="U13" i="30"/>
  <c r="S13" i="30"/>
  <c r="V13" i="30" s="1"/>
  <c r="S60" i="25"/>
  <c r="V60" i="25" s="1"/>
  <c r="U60" i="25"/>
  <c r="V8" i="35"/>
  <c r="V4" i="35" s="1"/>
  <c r="S4" i="35"/>
  <c r="V8" i="33"/>
  <c r="V4" i="33" s="1"/>
  <c r="S62" i="25"/>
  <c r="V62" i="25" s="1"/>
  <c r="U62" i="25"/>
  <c r="U34" i="25"/>
  <c r="S34" i="25"/>
  <c r="V34" i="25" s="1"/>
  <c r="U12" i="25"/>
  <c r="S12" i="25"/>
  <c r="V12" i="25" s="1"/>
  <c r="U14" i="30"/>
  <c r="S14" i="30"/>
  <c r="V14" i="30" s="1"/>
  <c r="S14" i="25"/>
  <c r="V14" i="25" s="1"/>
  <c r="U14" i="25"/>
  <c r="U57" i="25"/>
  <c r="S57" i="25"/>
  <c r="V57" i="25" s="1"/>
  <c r="S43" i="25"/>
  <c r="V43" i="25" s="1"/>
  <c r="U43" i="25"/>
  <c r="U59" i="25"/>
  <c r="S59" i="25"/>
  <c r="V59" i="25" s="1"/>
  <c r="U16" i="25"/>
  <c r="S16" i="25"/>
  <c r="V16" i="25" s="1"/>
  <c r="S64" i="25"/>
  <c r="V64" i="25" s="1"/>
  <c r="U64" i="25"/>
  <c r="U26" i="25"/>
  <c r="S26" i="25"/>
  <c r="V26" i="25" s="1"/>
  <c r="U63" i="25"/>
  <c r="S63" i="25"/>
  <c r="V63" i="25" s="1"/>
  <c r="U53" i="25"/>
  <c r="S53" i="25"/>
  <c r="V53" i="25" s="1"/>
  <c r="V45" i="30"/>
  <c r="V102" i="30"/>
  <c r="V44" i="30"/>
  <c r="V101" i="30"/>
  <c r="S58" i="25"/>
  <c r="V58" i="25" s="1"/>
  <c r="U58" i="25"/>
  <c r="Q3" i="25"/>
  <c r="I21" i="1" s="1"/>
  <c r="K20" i="1"/>
  <c r="M20" i="1"/>
  <c r="S10" i="25"/>
  <c r="V10" i="25" s="1"/>
  <c r="U10" i="25"/>
  <c r="U25" i="25"/>
  <c r="S25" i="25"/>
  <c r="V25" i="25" s="1"/>
  <c r="S41" i="25"/>
  <c r="V41" i="25" s="1"/>
  <c r="U41" i="25"/>
  <c r="S27" i="25"/>
  <c r="V27" i="25" s="1"/>
  <c r="U27" i="25"/>
  <c r="S32" i="25"/>
  <c r="V32" i="25" s="1"/>
  <c r="U32" i="25"/>
  <c r="S21" i="25"/>
  <c r="V21" i="25" s="1"/>
  <c r="U21" i="25"/>
  <c r="V42" i="30"/>
  <c r="V99" i="30"/>
  <c r="Q2" i="30"/>
  <c r="J13" i="1" s="1"/>
  <c r="U30" i="25"/>
  <c r="S30" i="25"/>
  <c r="V30" i="25" s="1"/>
  <c r="U13" i="25"/>
  <c r="S13" i="25"/>
  <c r="V13" i="25" s="1"/>
  <c r="U45" i="25"/>
  <c r="S45" i="25"/>
  <c r="V45" i="25" s="1"/>
  <c r="U61" i="25"/>
  <c r="S61" i="25"/>
  <c r="V61" i="25" s="1"/>
  <c r="U20" i="25"/>
  <c r="S20" i="25"/>
  <c r="V20" i="25" s="1"/>
  <c r="S52" i="25"/>
  <c r="V52" i="25" s="1"/>
  <c r="U52" i="25"/>
  <c r="S8" i="25"/>
  <c r="V8" i="25" s="1"/>
  <c r="U8" i="25"/>
  <c r="U56" i="25"/>
  <c r="S56" i="25"/>
  <c r="V56" i="25" s="1"/>
  <c r="S10" i="30"/>
  <c r="V10" i="30" s="1"/>
  <c r="U10" i="30"/>
  <c r="U33" i="25"/>
  <c r="S33" i="25"/>
  <c r="V33" i="25" s="1"/>
  <c r="S55" i="25"/>
  <c r="V55" i="25" s="1"/>
  <c r="U55" i="25"/>
  <c r="S16" i="30"/>
  <c r="V16" i="30" s="1"/>
  <c r="U16" i="30"/>
  <c r="V48" i="30"/>
  <c r="V105" i="30"/>
  <c r="R4" i="25"/>
  <c r="U7" i="25"/>
  <c r="S7" i="25"/>
  <c r="S15" i="30"/>
  <c r="V15" i="30" s="1"/>
  <c r="U15" i="30"/>
  <c r="U9" i="25"/>
  <c r="S9" i="25"/>
  <c r="V9" i="25" s="1"/>
  <c r="S11" i="25"/>
  <c r="V11" i="25" s="1"/>
  <c r="U11" i="25"/>
  <c r="U48" i="25"/>
  <c r="S48" i="25"/>
  <c r="V48" i="25" s="1"/>
  <c r="S17" i="25"/>
  <c r="V17" i="25" s="1"/>
  <c r="U17" i="25"/>
  <c r="S51" i="25"/>
  <c r="V51" i="25" s="1"/>
  <c r="U51" i="25"/>
  <c r="U44" i="25"/>
  <c r="S44" i="25"/>
  <c r="V44" i="25" s="1"/>
  <c r="U11" i="30"/>
  <c r="S11" i="30"/>
  <c r="V11" i="30" s="1"/>
  <c r="S7" i="30"/>
  <c r="U7" i="30"/>
  <c r="R4" i="30"/>
  <c r="S29" i="25"/>
  <c r="V29" i="25" s="1"/>
  <c r="U29" i="25"/>
  <c r="S31" i="25"/>
  <c r="V31" i="25" s="1"/>
  <c r="U31" i="25"/>
  <c r="U47" i="25"/>
  <c r="S47" i="25"/>
  <c r="V47" i="25" s="1"/>
  <c r="S46" i="25"/>
  <c r="V46" i="25" s="1"/>
  <c r="U46" i="25"/>
  <c r="U28" i="25"/>
  <c r="S28" i="25"/>
  <c r="V28" i="25" s="1"/>
  <c r="S4" i="34" l="1"/>
  <c r="S3" i="34" s="1"/>
  <c r="P19" i="1" s="1"/>
  <c r="S4" i="33"/>
  <c r="J24" i="1"/>
  <c r="I28" i="1" s="1"/>
  <c r="U4" i="25"/>
  <c r="R3" i="25" s="1"/>
  <c r="N21" i="1" s="1"/>
  <c r="U4" i="30"/>
  <c r="O21" i="1"/>
  <c r="Q20" i="1"/>
  <c r="S3" i="35"/>
  <c r="P20" i="1" s="1"/>
  <c r="V7" i="30"/>
  <c r="V4" i="30" s="1"/>
  <c r="S4" i="30"/>
  <c r="Q18" i="1"/>
  <c r="S3" i="33"/>
  <c r="P18" i="1" s="1"/>
  <c r="I13" i="1"/>
  <c r="E25" i="1" s="1"/>
  <c r="E27" i="1" s="1"/>
  <c r="K24" i="1" s="1"/>
  <c r="G17" i="1"/>
  <c r="V7" i="25"/>
  <c r="V4" i="25" s="1"/>
  <c r="S4" i="25"/>
  <c r="O13" i="1"/>
  <c r="R3" i="30"/>
  <c r="N13" i="1" s="1"/>
  <c r="Q19" i="1" l="1"/>
  <c r="O7" i="1"/>
  <c r="Q13" i="1"/>
  <c r="S3" i="30"/>
  <c r="P13" i="1" s="1"/>
  <c r="N7" i="1"/>
  <c r="S3" i="25"/>
  <c r="P21" i="1" s="1"/>
  <c r="Q21" i="1"/>
  <c r="M15" i="1"/>
  <c r="K14" i="1"/>
  <c r="K17" i="1"/>
  <c r="M17" i="1"/>
  <c r="K13" i="1"/>
  <c r="M13" i="1"/>
  <c r="K15" i="1"/>
  <c r="M14" i="1"/>
  <c r="I24" i="1"/>
  <c r="P7" i="1" l="1"/>
  <c r="M7" i="1"/>
  <c r="Q7" i="1"/>
  <c r="L7" i="1" l="1"/>
  <c r="B34" i="1" s="1"/>
  <c r="L2" i="1" l="1"/>
</calcChain>
</file>

<file path=xl/comments1.xml><?xml version="1.0" encoding="utf-8"?>
<comments xmlns="http://schemas.openxmlformats.org/spreadsheetml/2006/main">
  <authors>
    <author>Author</author>
  </authors>
  <commentList>
    <comment ref="G13" authorId="0" shapeId="0">
      <text>
        <r>
          <rPr>
            <sz val="8"/>
            <color indexed="81"/>
            <rFont val="Calibri"/>
            <family val="2"/>
            <charset val="161"/>
          </rPr>
          <t>Εμβαδόν (τετρ.μέτρα μ2) επιλέξιμων κτηριακών εγκαταστάσεων στην αντίστοιχη κατηγορία κτιρίων όπως δηλώνονται στην σχετική βεβαίωση από τον αρχιτέκτονα του έργου.</t>
        </r>
      </text>
    </comment>
    <comment ref="G14" authorId="0" shapeId="0">
      <text>
        <r>
          <rPr>
            <sz val="8"/>
            <color indexed="81"/>
            <rFont val="Calibri"/>
            <family val="2"/>
            <charset val="161"/>
          </rPr>
          <t xml:space="preserve">Το </t>
        </r>
        <r>
          <rPr>
            <b/>
            <u/>
            <sz val="8"/>
            <color indexed="81"/>
            <rFont val="Calibri"/>
            <family val="2"/>
            <charset val="161"/>
          </rPr>
          <t>Συνολικό Κόστος Κτηρίων (€)</t>
        </r>
        <r>
          <rPr>
            <sz val="8"/>
            <color indexed="81"/>
            <rFont val="Calibri"/>
            <family val="2"/>
            <charset val="161"/>
          </rPr>
          <t xml:space="preserve"> συμπληρώνεται στην ενότητα  1.1 </t>
        </r>
        <r>
          <rPr>
            <i/>
            <sz val="8"/>
            <color indexed="81"/>
            <rFont val="Calibri"/>
            <family val="2"/>
            <charset val="161"/>
          </rPr>
          <t>συμπεριλαμβανομένων τυχόν δαπανών αγοράς κτηρίων ή/και ανέγερσης / επέκτασης)</t>
        </r>
        <r>
          <rPr>
            <sz val="8"/>
            <color indexed="81"/>
            <rFont val="Calibri"/>
            <family val="2"/>
            <charset val="161"/>
          </rPr>
          <t xml:space="preserve"> </t>
        </r>
        <r>
          <rPr>
            <b/>
            <u/>
            <sz val="8"/>
            <color indexed="81"/>
            <rFont val="Calibri"/>
            <family val="2"/>
            <charset val="161"/>
          </rPr>
          <t>εξαιρούμενης της αξία της Γής .</t>
        </r>
        <r>
          <rPr>
            <sz val="8"/>
            <color indexed="81"/>
            <rFont val="Calibri"/>
            <family val="2"/>
            <charset val="161"/>
          </rPr>
          <t xml:space="preserve">
</t>
        </r>
      </text>
    </comment>
    <comment ref="G16" authorId="0" shapeId="0">
      <text>
        <r>
          <rPr>
            <sz val="8"/>
            <color indexed="81"/>
            <rFont val="Calibri"/>
            <family val="2"/>
            <charset val="161"/>
          </rPr>
          <t xml:space="preserve">Κόστος Γής (€)
Σε περίπτωση </t>
        </r>
        <r>
          <rPr>
            <u/>
            <sz val="8"/>
            <color indexed="81"/>
            <rFont val="Calibri"/>
            <family val="2"/>
            <charset val="161"/>
          </rPr>
          <t>αγοράς</t>
        </r>
        <r>
          <rPr>
            <sz val="8"/>
            <color indexed="81"/>
            <rFont val="Calibri"/>
            <family val="2"/>
            <charset val="161"/>
          </rPr>
          <t xml:space="preserve"> κτηρίων/Γής, η </t>
        </r>
        <r>
          <rPr>
            <u/>
            <sz val="8"/>
            <color indexed="81"/>
            <rFont val="Calibri"/>
            <family val="2"/>
            <charset val="161"/>
          </rPr>
          <t>αξία της γής</t>
        </r>
        <r>
          <rPr>
            <sz val="8"/>
            <color indexed="81"/>
            <rFont val="Calibri"/>
            <family val="2"/>
            <charset val="161"/>
          </rPr>
          <t xml:space="preserve"> να δηλώνεται ξεχωριστά εδώ.</t>
        </r>
      </text>
    </comment>
    <comment ref="G18" authorId="0" shapeId="0">
      <text>
        <r>
          <rPr>
            <sz val="8"/>
            <color indexed="81"/>
            <rFont val="Calibri"/>
            <family val="2"/>
            <charset val="161"/>
          </rPr>
          <t>Εμβαδόν (τετρ.μέτρα μ2) επιλέξιμων κτηριακών εγκαταστάσεων στην αντίστοιχη κατηγορία κτιρίων όπως δηλώνονται στην σχετική βεβαίωση του Αρχιτέκντονα του έργου.</t>
        </r>
      </text>
    </comment>
    <comment ref="G19" authorId="0" shapeId="0">
      <text>
        <r>
          <rPr>
            <sz val="8"/>
            <color indexed="81"/>
            <rFont val="Calibri"/>
            <family val="2"/>
            <charset val="161"/>
          </rPr>
          <t>Εμβαδόν (τετρ.μέτρα μ2) επιλέξιμων κτηριακών εγκαταστάσεων στην αντίστοιχη κατηγορία κτιρίων όπως δηλώνονται στην σχετική βεβαίωση από τον αρχιτέκτονα του έργου.</t>
        </r>
      </text>
    </comment>
    <comment ref="G20" authorId="0" shapeId="0">
      <text>
        <r>
          <rPr>
            <sz val="8"/>
            <color indexed="81"/>
            <rFont val="Calibri"/>
            <family val="2"/>
            <charset val="161"/>
          </rPr>
          <t xml:space="preserve">Εμβαδόν (τετρ.μέτρα μ2) επιλέξιμων κτηριακών εγκαταστάσεων στην αντίστοιχη κατηγορία κτιρίων όπως δηλώνονται στην σχετική βεβαίωση από τον αρχιτέκτονα του έργου.
</t>
        </r>
      </text>
    </comment>
  </commentList>
</comments>
</file>

<file path=xl/comments2.xml><?xml version="1.0" encoding="utf-8"?>
<comments xmlns="http://schemas.openxmlformats.org/spreadsheetml/2006/main">
  <authors>
    <author>cp</author>
    <author>Author</author>
  </authors>
  <commentList>
    <comment ref="R3" authorId="0" shapeId="0">
      <text>
        <r>
          <rPr>
            <b/>
            <sz val="9"/>
            <color indexed="81"/>
            <rFont val="Tahoma"/>
            <family val="2"/>
            <charset val="161"/>
          </rPr>
          <t>σύνολο εκκρεμοτήτων για τις οποίες απαιτείται δήλωση χρήστη</t>
        </r>
      </text>
    </comment>
    <comment ref="S3" authorId="0" shapeId="0">
      <text>
        <r>
          <rPr>
            <b/>
            <sz val="9"/>
            <color indexed="81"/>
            <rFont val="Tahoma"/>
            <family val="2"/>
            <charset val="161"/>
          </rPr>
          <t>σύνολο εκκρεμοτήτων για τις οποίες απαιτείται δήλωση χρήστη</t>
        </r>
      </text>
    </comment>
    <comment ref="D4" authorId="1" shapeId="0">
      <text>
        <r>
          <rPr>
            <sz val="9"/>
            <color indexed="81"/>
            <rFont val="Calibri"/>
            <family val="2"/>
          </rPr>
          <t>αφορά την 1η επιλεγμένη προσφορά η οποία τεκμηριώνει το κόστος αίτησης για την προτεινόμενη επένδυση</t>
        </r>
      </text>
    </comment>
    <comment ref="K4" authorId="1" shapeId="0">
      <text>
        <r>
          <rPr>
            <sz val="9"/>
            <color indexed="81"/>
            <rFont val="Tahoma"/>
            <family val="2"/>
            <charset val="161"/>
          </rPr>
          <t>Δεύτερη προσφορά απαιτείται μόνο σε περιπτώσεις όπου το κόστος 1ης (επιλεγμένης) προσφοράς υπερβαίνει τις €30,000</t>
        </r>
      </text>
    </comment>
    <comment ref="L5" authorId="1" shapeId="0">
      <text>
        <r>
          <rPr>
            <sz val="9"/>
            <color indexed="81"/>
            <rFont val="Calibri"/>
            <family val="2"/>
          </rPr>
          <t xml:space="preserve">Κόστος βάσει 2ης </t>
        </r>
        <r>
          <rPr>
            <b/>
            <u/>
            <sz val="9"/>
            <color indexed="81"/>
            <rFont val="Calibri"/>
            <family val="2"/>
          </rPr>
          <t>ΣΥΓΚΡΙΤΙΚΗΣ</t>
        </r>
        <r>
          <rPr>
            <sz val="9"/>
            <color indexed="81"/>
            <rFont val="Calibri"/>
            <family val="2"/>
          </rPr>
          <t xml:space="preserve"> προσφοράς  
(Χωρίς ΦΠΑ)</t>
        </r>
      </text>
    </comment>
    <comment ref="G6" authorId="1" shapeId="0">
      <text>
        <r>
          <rPr>
            <sz val="9"/>
            <color indexed="81"/>
            <rFont val="Calibri"/>
            <family val="2"/>
          </rPr>
          <t xml:space="preserve">Νόμισμα στο οποίο είναι εκδομένη η προσφορά.
Για Ευρώ, επιλέξετε EUR.
Για Ξένο νόμισμα επιλέξε ότι αφορά π.χ. </t>
        </r>
        <r>
          <rPr>
            <b/>
            <sz val="9"/>
            <color indexed="81"/>
            <rFont val="Calibri"/>
            <family val="2"/>
          </rPr>
          <t>USD, GBP, JPY</t>
        </r>
        <r>
          <rPr>
            <sz val="9"/>
            <color indexed="81"/>
            <rFont val="Calibri"/>
            <family val="2"/>
          </rPr>
          <t xml:space="preserve"> κλπ</t>
        </r>
      </text>
    </comment>
    <comment ref="H6" authorId="1" shapeId="0">
      <text>
        <r>
          <rPr>
            <sz val="9"/>
            <color indexed="81"/>
            <rFont val="Calibri"/>
            <family val="2"/>
          </rPr>
          <t>καταχωρείστε το ποσό προσφοράς (στο νόμισμα προσφοράς).
Εάν η προσφορά είναι σε ξένο νόμισμα να δηλωθεί το ποσό σε ξένο νόμισμα π.χ.</t>
        </r>
        <r>
          <rPr>
            <b/>
            <sz val="9"/>
            <color indexed="81"/>
            <rFont val="Calibri"/>
            <family val="2"/>
          </rPr>
          <t>$10,000</t>
        </r>
        <r>
          <rPr>
            <sz val="9"/>
            <color indexed="81"/>
            <rFont val="Tahoma"/>
            <family val="2"/>
          </rPr>
          <t xml:space="preserve">
</t>
        </r>
      </text>
    </comment>
    <comment ref="J6" authorId="1" shapeId="0">
      <text>
        <r>
          <rPr>
            <sz val="9"/>
            <color indexed="81"/>
            <rFont val="Calibri"/>
            <family val="2"/>
          </rPr>
          <t xml:space="preserve">Κόστος εξοπλισμού σε ευρώ (€) βάσει συναλλαγματικής ισοτιμίας που ίσχυει κατά την επιλέξιμη ημερομηνία (αναφέρεται στην προκήρυξη Σχεδίου)
</t>
        </r>
        <r>
          <rPr>
            <b/>
            <sz val="9"/>
            <color indexed="81"/>
            <rFont val="Calibri"/>
            <family val="2"/>
          </rPr>
          <t>(κόστος Χωρίς ΦΠΑ)</t>
        </r>
      </text>
    </comment>
  </commentList>
</comments>
</file>

<file path=xl/comments3.xml><?xml version="1.0" encoding="utf-8"?>
<comments xmlns="http://schemas.openxmlformats.org/spreadsheetml/2006/main">
  <authors>
    <author>cp</author>
    <author>Author</author>
  </authors>
  <commentList>
    <comment ref="R3" authorId="0" shapeId="0">
      <text>
        <r>
          <rPr>
            <b/>
            <sz val="9"/>
            <color indexed="81"/>
            <rFont val="Tahoma"/>
            <family val="2"/>
            <charset val="161"/>
          </rPr>
          <t>σύνολο εκκρεμοτήτων για τις οποίες απαιτείται δήλωση χρήστη</t>
        </r>
      </text>
    </comment>
    <comment ref="S3" authorId="0" shapeId="0">
      <text>
        <r>
          <rPr>
            <b/>
            <sz val="9"/>
            <color indexed="81"/>
            <rFont val="Tahoma"/>
            <family val="2"/>
            <charset val="161"/>
          </rPr>
          <t>σύνολο εκκρεμοτήτων για τις οποίες απαιτείται δήλωση χρήστη</t>
        </r>
      </text>
    </comment>
    <comment ref="D4" authorId="1" shapeId="0">
      <text>
        <r>
          <rPr>
            <sz val="9"/>
            <color indexed="81"/>
            <rFont val="Calibri"/>
            <family val="2"/>
          </rPr>
          <t>αφορά την 1η επιλεγμένη προσφορά η οποία τεκμηριώνει το κόστος αίτησης για την προτεινόμενη επένδυση</t>
        </r>
      </text>
    </comment>
    <comment ref="K4" authorId="1" shapeId="0">
      <text>
        <r>
          <rPr>
            <sz val="9"/>
            <color indexed="81"/>
            <rFont val="Tahoma"/>
            <family val="2"/>
            <charset val="161"/>
          </rPr>
          <t>Δεύτερη προσφορά απαιτείται μόνο σε περιπτώσεις όπου το κόστος 1ης (επιλεγμένης) προσφοράς υπερβαίνει τις €30,000</t>
        </r>
      </text>
    </comment>
    <comment ref="L5" authorId="1" shapeId="0">
      <text>
        <r>
          <rPr>
            <sz val="9"/>
            <color indexed="81"/>
            <rFont val="Calibri"/>
            <family val="2"/>
          </rPr>
          <t xml:space="preserve">Κόστος βάσει 2ης </t>
        </r>
        <r>
          <rPr>
            <b/>
            <u/>
            <sz val="9"/>
            <color indexed="81"/>
            <rFont val="Calibri"/>
            <family val="2"/>
          </rPr>
          <t>ΣΥΓΚΡΙΤΙΚΗΣ</t>
        </r>
        <r>
          <rPr>
            <sz val="9"/>
            <color indexed="81"/>
            <rFont val="Calibri"/>
            <family val="2"/>
          </rPr>
          <t xml:space="preserve"> προσφοράς  
(Χωρίς ΦΠΑ)</t>
        </r>
      </text>
    </comment>
    <comment ref="G6" authorId="1" shapeId="0">
      <text>
        <r>
          <rPr>
            <sz val="9"/>
            <color indexed="81"/>
            <rFont val="Calibri"/>
            <family val="2"/>
          </rPr>
          <t xml:space="preserve">Νόμισμα στο οποίο είναι εκδομένη η προσφορά.
Για Ευρώ, επιλέξετε EUR.
Για Ξένο νόμισμα επιλέξε ότι αφορά π.χ. </t>
        </r>
        <r>
          <rPr>
            <b/>
            <sz val="9"/>
            <color indexed="81"/>
            <rFont val="Calibri"/>
            <family val="2"/>
          </rPr>
          <t>USD, GBP, JPY</t>
        </r>
        <r>
          <rPr>
            <sz val="9"/>
            <color indexed="81"/>
            <rFont val="Calibri"/>
            <family val="2"/>
          </rPr>
          <t xml:space="preserve"> κλπ</t>
        </r>
      </text>
    </comment>
    <comment ref="H6" authorId="1" shapeId="0">
      <text>
        <r>
          <rPr>
            <sz val="9"/>
            <color indexed="81"/>
            <rFont val="Calibri"/>
            <family val="2"/>
          </rPr>
          <t>καταχωρείστε το ποσό προσφοράς (στο νόμισμα προσφοράς).
Εάν η προσφορά είναι σε ξένο νόμισμα να δηλωθεί το ποσό σε ξένο νόμισμα π.χ.</t>
        </r>
        <r>
          <rPr>
            <b/>
            <sz val="9"/>
            <color indexed="81"/>
            <rFont val="Calibri"/>
            <family val="2"/>
          </rPr>
          <t>$10,000</t>
        </r>
        <r>
          <rPr>
            <sz val="9"/>
            <color indexed="81"/>
            <rFont val="Tahoma"/>
            <family val="2"/>
          </rPr>
          <t xml:space="preserve">
</t>
        </r>
      </text>
    </comment>
    <comment ref="J6" authorId="1" shapeId="0">
      <text>
        <r>
          <rPr>
            <sz val="9"/>
            <color indexed="81"/>
            <rFont val="Calibri"/>
            <family val="2"/>
          </rPr>
          <t xml:space="preserve">Κόστος εξοπλισμού σε ευρώ (€) βάσει συναλλαγματικής ισοτιμίας που ίσχυει κατά την επιλέξιμη ημερομηνία (αναφέρεται στην προκήρυξη Σχεδίου)
</t>
        </r>
        <r>
          <rPr>
            <b/>
            <sz val="9"/>
            <color indexed="81"/>
            <rFont val="Calibri"/>
            <family val="2"/>
          </rPr>
          <t>(κόστος Χωρίς ΦΠΑ)</t>
        </r>
      </text>
    </comment>
  </commentList>
</comments>
</file>

<file path=xl/comments4.xml><?xml version="1.0" encoding="utf-8"?>
<comments xmlns="http://schemas.openxmlformats.org/spreadsheetml/2006/main">
  <authors>
    <author>cp</author>
    <author>Author</author>
  </authors>
  <commentList>
    <comment ref="R3" authorId="0" shapeId="0">
      <text>
        <r>
          <rPr>
            <b/>
            <sz val="9"/>
            <color indexed="81"/>
            <rFont val="Tahoma"/>
            <family val="2"/>
            <charset val="161"/>
          </rPr>
          <t>σύνολο εκκρεμοτήτων για τις οποίες απαιτείται δήλωση χρήστη</t>
        </r>
      </text>
    </comment>
    <comment ref="S3" authorId="0" shapeId="0">
      <text>
        <r>
          <rPr>
            <b/>
            <sz val="9"/>
            <color indexed="81"/>
            <rFont val="Tahoma"/>
            <family val="2"/>
            <charset val="161"/>
          </rPr>
          <t>σύνολο εκκρεμοτήτων για τις οποίες απαιτείται δήλωση χρήστη</t>
        </r>
      </text>
    </comment>
    <comment ref="D4" authorId="1" shapeId="0">
      <text>
        <r>
          <rPr>
            <sz val="9"/>
            <color indexed="81"/>
            <rFont val="Calibri"/>
            <family val="2"/>
          </rPr>
          <t>αφορά την 1η επιλεγμένη προσφορά η οποία τεκμηριώνει το κόστος αίτησης για την προτεινόμενη επένδυση</t>
        </r>
      </text>
    </comment>
    <comment ref="K4" authorId="1" shapeId="0">
      <text>
        <r>
          <rPr>
            <sz val="9"/>
            <color indexed="81"/>
            <rFont val="Tahoma"/>
            <family val="2"/>
            <charset val="161"/>
          </rPr>
          <t>Δεύτερη προσφορά απαιτείται μόνο σε περιπτώσεις όπου το κόστος 1ης (επιλεγμένης) προσφοράς υπερβαίνει τις €30,000</t>
        </r>
      </text>
    </comment>
    <comment ref="L5" authorId="1" shapeId="0">
      <text>
        <r>
          <rPr>
            <sz val="9"/>
            <color indexed="81"/>
            <rFont val="Calibri"/>
            <family val="2"/>
          </rPr>
          <t xml:space="preserve">Κόστος βάσει 2ης </t>
        </r>
        <r>
          <rPr>
            <b/>
            <u/>
            <sz val="9"/>
            <color indexed="81"/>
            <rFont val="Calibri"/>
            <family val="2"/>
          </rPr>
          <t>ΣΥΓΚΡΙΤΙΚΗΣ</t>
        </r>
        <r>
          <rPr>
            <sz val="9"/>
            <color indexed="81"/>
            <rFont val="Calibri"/>
            <family val="2"/>
          </rPr>
          <t xml:space="preserve"> προσφοράς  
(Χωρίς ΦΠΑ)</t>
        </r>
      </text>
    </comment>
    <comment ref="G6" authorId="1" shapeId="0">
      <text>
        <r>
          <rPr>
            <sz val="9"/>
            <color indexed="81"/>
            <rFont val="Calibri"/>
            <family val="2"/>
          </rPr>
          <t xml:space="preserve">Νόμισμα στο οποίο είναι εκδομένη η προσφορά.
Για Ευρώ, επιλέξετε EUR.
Για Ξένο νόμισμα επιλέξε ότι αφορά π.χ. </t>
        </r>
        <r>
          <rPr>
            <b/>
            <sz val="9"/>
            <color indexed="81"/>
            <rFont val="Calibri"/>
            <family val="2"/>
          </rPr>
          <t>USD, GBP, JPY</t>
        </r>
        <r>
          <rPr>
            <sz val="9"/>
            <color indexed="81"/>
            <rFont val="Calibri"/>
            <family val="2"/>
          </rPr>
          <t xml:space="preserve"> κλπ</t>
        </r>
      </text>
    </comment>
    <comment ref="H6" authorId="1" shapeId="0">
      <text>
        <r>
          <rPr>
            <sz val="9"/>
            <color indexed="81"/>
            <rFont val="Calibri"/>
            <family val="2"/>
          </rPr>
          <t>καταχωρείστε το ποσό προσφοράς (στο νόμισμα προσφοράς).
Εάν η προσφορά είναι σε ξένο νόμισμα να δηλωθεί το ποσό σε ξένο νόμισμα π.χ.</t>
        </r>
        <r>
          <rPr>
            <b/>
            <sz val="9"/>
            <color indexed="81"/>
            <rFont val="Calibri"/>
            <family val="2"/>
          </rPr>
          <t>$10,000</t>
        </r>
        <r>
          <rPr>
            <sz val="9"/>
            <color indexed="81"/>
            <rFont val="Tahoma"/>
            <family val="2"/>
          </rPr>
          <t xml:space="preserve">
</t>
        </r>
      </text>
    </comment>
    <comment ref="J6" authorId="1" shapeId="0">
      <text>
        <r>
          <rPr>
            <sz val="9"/>
            <color indexed="81"/>
            <rFont val="Calibri"/>
            <family val="2"/>
          </rPr>
          <t xml:space="preserve">Κόστος εξοπλισμού σε ευρώ (€) βάσει συναλλαγματικής ισοτιμίας που ίσχυει κατά την επιλέξιμη ημερομηνία (αναφέρεται στην προκήρυξη Σχεδίου)
</t>
        </r>
        <r>
          <rPr>
            <b/>
            <sz val="9"/>
            <color indexed="81"/>
            <rFont val="Calibri"/>
            <family val="2"/>
          </rPr>
          <t>(κόστος Χωρίς ΦΠΑ)</t>
        </r>
      </text>
    </comment>
  </commentList>
</comments>
</file>

<file path=xl/comments5.xml><?xml version="1.0" encoding="utf-8"?>
<comments xmlns="http://schemas.openxmlformats.org/spreadsheetml/2006/main">
  <authors>
    <author>cp</author>
    <author>Author</author>
  </authors>
  <commentList>
    <comment ref="R3" authorId="0" shapeId="0">
      <text>
        <r>
          <rPr>
            <b/>
            <sz val="9"/>
            <color indexed="81"/>
            <rFont val="Tahoma"/>
            <family val="2"/>
            <charset val="161"/>
          </rPr>
          <t>σύνολο εκκρεμοτήτων για τις οποίες απαιτείται δήλωση χρήστη</t>
        </r>
      </text>
    </comment>
    <comment ref="S3" authorId="0" shapeId="0">
      <text>
        <r>
          <rPr>
            <b/>
            <sz val="9"/>
            <color indexed="81"/>
            <rFont val="Tahoma"/>
            <family val="2"/>
            <charset val="161"/>
          </rPr>
          <t>σύνολο εκκρεμοτήτων για τις οποίες απαιτείται δήλωση χρήστη</t>
        </r>
      </text>
    </comment>
    <comment ref="D4" authorId="1" shapeId="0">
      <text>
        <r>
          <rPr>
            <sz val="9"/>
            <color indexed="81"/>
            <rFont val="Calibri"/>
            <family val="2"/>
          </rPr>
          <t>αφορά την 1η επιλεγμένη προσφορά η οποία τεκμηριώνει το κόστος αίτησης για την προτεινόμενη επένδυση</t>
        </r>
      </text>
    </comment>
    <comment ref="K4" authorId="1" shapeId="0">
      <text>
        <r>
          <rPr>
            <sz val="9"/>
            <color indexed="81"/>
            <rFont val="Tahoma"/>
            <family val="2"/>
            <charset val="161"/>
          </rPr>
          <t>Δεύτερη προσφορά απαιτείται μόνο σε περιπτώσεις όπου το κόστος 1ης (επιλεγμένης) προσφοράς υπερβαίνει τις €30,000</t>
        </r>
      </text>
    </comment>
    <comment ref="L5" authorId="1" shapeId="0">
      <text>
        <r>
          <rPr>
            <sz val="9"/>
            <color indexed="81"/>
            <rFont val="Calibri"/>
            <family val="2"/>
          </rPr>
          <t xml:space="preserve">Κόστος βάσει 2ης </t>
        </r>
        <r>
          <rPr>
            <b/>
            <u/>
            <sz val="9"/>
            <color indexed="81"/>
            <rFont val="Calibri"/>
            <family val="2"/>
          </rPr>
          <t>ΣΥΓΚΡΙΤΙΚΗΣ</t>
        </r>
        <r>
          <rPr>
            <sz val="9"/>
            <color indexed="81"/>
            <rFont val="Calibri"/>
            <family val="2"/>
          </rPr>
          <t xml:space="preserve"> προσφοράς  
(Χωρίς ΦΠΑ)</t>
        </r>
      </text>
    </comment>
    <comment ref="G6" authorId="1" shapeId="0">
      <text>
        <r>
          <rPr>
            <sz val="9"/>
            <color indexed="81"/>
            <rFont val="Calibri"/>
            <family val="2"/>
          </rPr>
          <t xml:space="preserve">Νόμισμα στο οποίο είναι εκδομένη η προσφορά.
Για Ευρώ, επιλέξετε EUR.
Για Ξένο νόμισμα επιλέξε ότι αφορά π.χ. </t>
        </r>
        <r>
          <rPr>
            <b/>
            <sz val="9"/>
            <color indexed="81"/>
            <rFont val="Calibri"/>
            <family val="2"/>
          </rPr>
          <t>USD, GBP, JPY</t>
        </r>
        <r>
          <rPr>
            <sz val="9"/>
            <color indexed="81"/>
            <rFont val="Calibri"/>
            <family val="2"/>
          </rPr>
          <t xml:space="preserve"> κλπ</t>
        </r>
      </text>
    </comment>
    <comment ref="H6" authorId="1" shapeId="0">
      <text>
        <r>
          <rPr>
            <sz val="9"/>
            <color indexed="81"/>
            <rFont val="Calibri"/>
            <family val="2"/>
          </rPr>
          <t>καταχωρείστε το ποσό προσφοράς (στο νόμισμα προσφοράς).
Εάν η προσφορά είναι σε ξένο νόμισμα να δηλωθεί το ποσό σε ξένο νόμισμα π.χ.</t>
        </r>
        <r>
          <rPr>
            <b/>
            <sz val="9"/>
            <color indexed="81"/>
            <rFont val="Calibri"/>
            <family val="2"/>
          </rPr>
          <t>$10,000</t>
        </r>
        <r>
          <rPr>
            <sz val="9"/>
            <color indexed="81"/>
            <rFont val="Tahoma"/>
            <family val="2"/>
          </rPr>
          <t xml:space="preserve">
</t>
        </r>
      </text>
    </comment>
    <comment ref="J6" authorId="1" shapeId="0">
      <text>
        <r>
          <rPr>
            <sz val="9"/>
            <color indexed="81"/>
            <rFont val="Calibri"/>
            <family val="2"/>
          </rPr>
          <t xml:space="preserve">Κόστος εξοπλισμού σε ευρώ (€) βάσει συναλλαγματικής ισοτιμίας που ίσχυει κατά την επιλέξιμη ημερομηνία (αναφέρεται στην προκήρυξη Σχεδίου)
</t>
        </r>
        <r>
          <rPr>
            <b/>
            <sz val="9"/>
            <color indexed="81"/>
            <rFont val="Calibri"/>
            <family val="2"/>
          </rPr>
          <t>(κόστος Χωρίς ΦΠΑ)</t>
        </r>
      </text>
    </comment>
  </commentList>
</comments>
</file>

<file path=xl/comments6.xml><?xml version="1.0" encoding="utf-8"?>
<comments xmlns="http://schemas.openxmlformats.org/spreadsheetml/2006/main">
  <authors>
    <author>Author</author>
    <author>cp</author>
    <author>Lizides  Andreas</author>
  </authors>
  <commentList>
    <comment ref="A3" authorId="0" shapeId="0">
      <text>
        <r>
          <rPr>
            <sz val="9"/>
            <color indexed="81"/>
            <rFont val="Calibri"/>
            <family val="2"/>
          </rPr>
          <t xml:space="preserve">Το επιλέξιμο κόστος για την αγορά των εμπορικών οχημάτων περιορίζεται στις </t>
        </r>
        <r>
          <rPr>
            <b/>
            <sz val="9"/>
            <color indexed="81"/>
            <rFont val="Calibri"/>
            <family val="2"/>
          </rPr>
          <t>€50.000.</t>
        </r>
      </text>
    </comment>
    <comment ref="R3" authorId="1" shapeId="0">
      <text>
        <r>
          <rPr>
            <b/>
            <sz val="9"/>
            <color indexed="81"/>
            <rFont val="Tahoma"/>
            <family val="2"/>
            <charset val="161"/>
          </rPr>
          <t>σύνολο εκκρεμοτήτων για τις οποίες απαιτείται δήλωση χρήστη</t>
        </r>
      </text>
    </comment>
    <comment ref="S3" authorId="1" shapeId="0">
      <text>
        <r>
          <rPr>
            <b/>
            <sz val="9"/>
            <color indexed="81"/>
            <rFont val="Tahoma"/>
            <family val="2"/>
            <charset val="161"/>
          </rPr>
          <t>σύνολο εκκρεμοτήτων για τις οποίες απαιτείται δήλωση χρήστη</t>
        </r>
      </text>
    </comment>
    <comment ref="E4" authorId="0" shapeId="0">
      <text>
        <r>
          <rPr>
            <sz val="9"/>
            <color indexed="81"/>
            <rFont val="Calibri"/>
            <family val="2"/>
          </rPr>
          <t>αφορά την 1η επιλεγμένη προσφορά η οποία τεκμηριώνει το κόστος αίτησης για την προτεινόμενη επένδυση</t>
        </r>
      </text>
    </comment>
    <comment ref="L4" authorId="0" shapeId="0">
      <text>
        <r>
          <rPr>
            <sz val="9"/>
            <color indexed="81"/>
            <rFont val="Tahoma"/>
            <family val="2"/>
            <charset val="161"/>
          </rPr>
          <t>Δεύτερη προσφορά απαιτείται μόνο σε περιπτώσεις όπου το κόστος 1ης (επιλεγμένης) προσφοράς υπερβαίνει τις €30,000</t>
        </r>
      </text>
    </comment>
    <comment ref="O4" authorId="2" shapeId="0">
      <text>
        <r>
          <rPr>
            <sz val="8"/>
            <color indexed="81"/>
            <rFont val="Tahoma"/>
            <family val="2"/>
          </rPr>
          <t xml:space="preserve">Σε εξαιρετικές περιπτώσεις καινοτόμου εξοπλισμού ή εξοπλισμού που διαθέτει πιστοποίηση που να επιβεβαιώνει ότι η συγκεκριμένη τεχνολογία διατίθεται στην αγορά μόνο από την συγκεκριμένη προμηθεύτρια εταιρεία με αποτέλεσμα η προσκόμιση δεύτερης προσφοράς να είναι  αδύνατη,  αυτό θα πρέπει να αιτιολογηθεί γραπτώς. </t>
        </r>
      </text>
    </comment>
    <comment ref="M5" authorId="0" shapeId="0">
      <text>
        <r>
          <rPr>
            <sz val="9"/>
            <color indexed="81"/>
            <rFont val="Calibri"/>
            <family val="2"/>
          </rPr>
          <t xml:space="preserve">Κόστος βάσει 2ης </t>
        </r>
        <r>
          <rPr>
            <b/>
            <u/>
            <sz val="9"/>
            <color indexed="81"/>
            <rFont val="Calibri"/>
            <family val="2"/>
          </rPr>
          <t>ΣΥΓΚΡΙΤΙΚΗΣ</t>
        </r>
        <r>
          <rPr>
            <sz val="9"/>
            <color indexed="81"/>
            <rFont val="Calibri"/>
            <family val="2"/>
          </rPr>
          <t xml:space="preserve"> προσφοράς  
(Χωρίς ΦΠΑ)</t>
        </r>
      </text>
    </comment>
    <comment ref="H6" authorId="0" shapeId="0">
      <text>
        <r>
          <rPr>
            <sz val="9"/>
            <color indexed="81"/>
            <rFont val="Calibri"/>
            <family val="2"/>
          </rPr>
          <t xml:space="preserve">Νόμισμα στο οποίο είναι εκδομένη η προσφορά.
Για Ευρώ, επιλέξετε EUR.
Για Ξένο νόμισμα επιλέξε ότι αφορά π.χ. </t>
        </r>
        <r>
          <rPr>
            <b/>
            <sz val="9"/>
            <color indexed="81"/>
            <rFont val="Calibri"/>
            <family val="2"/>
          </rPr>
          <t>USD, GBP, JPY</t>
        </r>
        <r>
          <rPr>
            <sz val="9"/>
            <color indexed="81"/>
            <rFont val="Calibri"/>
            <family val="2"/>
          </rPr>
          <t xml:space="preserve"> κλπ</t>
        </r>
      </text>
    </comment>
    <comment ref="I6" authorId="0" shapeId="0">
      <text>
        <r>
          <rPr>
            <sz val="9"/>
            <color indexed="81"/>
            <rFont val="Calibri"/>
            <family val="2"/>
          </rPr>
          <t>καταχωρείστε το ποσό προσφοράς (στο νόμισμα προσφοράς).
Εάν η προσφορά είναι σε ξένο νόμισμα να δηλωθεί το ποσό σε ξένο νόμισμα π.χ.</t>
        </r>
        <r>
          <rPr>
            <b/>
            <sz val="9"/>
            <color indexed="81"/>
            <rFont val="Calibri"/>
            <family val="2"/>
          </rPr>
          <t>$10,000</t>
        </r>
        <r>
          <rPr>
            <sz val="9"/>
            <color indexed="81"/>
            <rFont val="Tahoma"/>
            <family val="2"/>
          </rPr>
          <t xml:space="preserve">
</t>
        </r>
      </text>
    </comment>
    <comment ref="K6" authorId="0" shapeId="0">
      <text>
        <r>
          <rPr>
            <sz val="9"/>
            <color indexed="81"/>
            <rFont val="Calibri"/>
            <family val="2"/>
          </rPr>
          <t xml:space="preserve">Κόστος εξοπλισμού σε ευρώ (€) βάσει συναλλαγματικής ισοτιμίας που ίσχυει κατά την επιλέξιμη ημερομηνία (αναφέρεται στην προκήρυξη Σχεδίου)
</t>
        </r>
        <r>
          <rPr>
            <b/>
            <sz val="9"/>
            <color indexed="81"/>
            <rFont val="Calibri"/>
            <family val="2"/>
          </rPr>
          <t>(κόστος Χωρίς ΦΠΑ)</t>
        </r>
      </text>
    </comment>
  </commentList>
</comments>
</file>

<file path=xl/comments7.xml><?xml version="1.0" encoding="utf-8"?>
<comments xmlns="http://schemas.openxmlformats.org/spreadsheetml/2006/main">
  <authors>
    <author>Author</author>
  </authors>
  <commentList>
    <comment ref="D2" authorId="0" shapeId="0">
      <text>
        <r>
          <rPr>
            <b/>
            <sz val="9"/>
            <color indexed="81"/>
            <rFont val="Tahoma"/>
            <family val="2"/>
            <charset val="161"/>
          </rPr>
          <t>Ξένο Νόμισμα έναντι €1</t>
        </r>
      </text>
    </comment>
  </commentList>
</comments>
</file>

<file path=xl/sharedStrings.xml><?xml version="1.0" encoding="utf-8"?>
<sst xmlns="http://schemas.openxmlformats.org/spreadsheetml/2006/main" count="433" uniqueCount="219">
  <si>
    <t>ΣΥΓΚΕΝΤΡΩΤΙΚΟΣ ΠΙΝΑΚΑΣ ΔΑΠΑΝΩΝ</t>
  </si>
  <si>
    <t>Α/Α</t>
  </si>
  <si>
    <t>ΚΑΤΗΓΟΡΙΑ ΕΠΕΝΔΥΣΕΩΝ</t>
  </si>
  <si>
    <t>ΠΕΡΙΓΡΑΦΗ</t>
  </si>
  <si>
    <t>ΠΟΣΟΤΗΤΑ</t>
  </si>
  <si>
    <t>ΑΡΙΘΜΟΣ ΠΡΟΣΦΟΡΑΣ</t>
  </si>
  <si>
    <t>ΣΥΝΟΛΙΚΟ ΠΟΣΟ-&gt;</t>
  </si>
  <si>
    <t>ΟΔΗΓΙΕΣ ΧΡΗΣΗΣ</t>
  </si>
  <si>
    <t>1.</t>
  </si>
  <si>
    <t xml:space="preserve">2. </t>
  </si>
  <si>
    <t>3.</t>
  </si>
  <si>
    <t xml:space="preserve">4. </t>
  </si>
  <si>
    <t>5.</t>
  </si>
  <si>
    <t>6.</t>
  </si>
  <si>
    <t>ΣΗΜΕΙΩΣΗ</t>
  </si>
  <si>
    <t>7.</t>
  </si>
  <si>
    <r>
      <t xml:space="preserve">Το αρχείο </t>
    </r>
    <r>
      <rPr>
        <b/>
        <sz val="11"/>
        <color indexed="8"/>
        <rFont val="Calibri"/>
        <family val="2"/>
      </rPr>
      <t>excel file</t>
    </r>
    <r>
      <rPr>
        <sz val="11"/>
        <color theme="1"/>
        <rFont val="Calibri"/>
        <family val="2"/>
        <scheme val="minor"/>
      </rPr>
      <t xml:space="preserve"> θα πρέπει να υποβληθεί σε μορφή (version) "</t>
    </r>
    <r>
      <rPr>
        <b/>
        <sz val="14"/>
        <color indexed="18"/>
        <rFont val="Calibri"/>
        <family val="2"/>
      </rPr>
      <t>excel 97-2003</t>
    </r>
    <r>
      <rPr>
        <sz val="11"/>
        <color theme="1"/>
        <rFont val="Calibri"/>
        <family val="2"/>
        <scheme val="minor"/>
      </rPr>
      <t>".</t>
    </r>
  </si>
  <si>
    <t xml:space="preserve">ΓΕΝΙΚΟ ΣΥΝΟΛΟ </t>
  </si>
  <si>
    <t>ΟΝΟΜΑ ΕΠΙΧΕΙΡΗΣΗΣ</t>
  </si>
  <si>
    <t>ΣΥΣΤΗΜΑΤΑ ΠΟΙΟΤΗΤΑΣ</t>
  </si>
  <si>
    <t>Δ/Ε</t>
  </si>
  <si>
    <t>ΚΑΤΑΣΚΕΥΑΣΤΗΣ</t>
  </si>
  <si>
    <t>Ένταση Χορηγίας</t>
  </si>
  <si>
    <t>Μέγιστη δυνατή χορηγία €</t>
  </si>
  <si>
    <t>ΚΑΤΗΓΟΡΙΑ ΔΙΚΑΙΟΥΧΩΝ</t>
  </si>
  <si>
    <t>Ελάχιστη επένδ υση €</t>
  </si>
  <si>
    <t>Διαμόρφωση, ανάπλαση και εξωραϊσμός του περιβάλλοντα χώρου</t>
  </si>
  <si>
    <t>Κατασκευή εξωτερικών τοίχων αντιστήριξης</t>
  </si>
  <si>
    <t>ΚΤΗΡΙΑ</t>
  </si>
  <si>
    <t>ΚΤΗΡΙΑ-ΤΟΙΧΟΙ ΑΝΤΙΣΤΗΡΙΞΗΣ</t>
  </si>
  <si>
    <t>ΚΤΗΡΙΑ-ΒΕΛΤΙΩΣΗ ΥΦΙΣΤΑΜΕΝΟΥ</t>
  </si>
  <si>
    <t>ΚΤΗΡΙΑ-ΠΕΡΙΒΑΛΛΟΝΤΑΣ ΧΩΡΟΣ</t>
  </si>
  <si>
    <t>1.3 ΚΤΗΡΙΑ-ΒΕΛΤΙΩΣΗ ΥΦΙΣΤΑΜΕΝΟΥ</t>
  </si>
  <si>
    <t>1.4 ΚΤΗΡΙΑ-ΠΕΡΙΒΑΛΛΟΝΤΑΣ ΧΩΡΟΣ</t>
  </si>
  <si>
    <t>ΜΕΤΑΦΟΡΑ ΤΕΧΝΟΓΝΩΣΙΑΣ</t>
  </si>
  <si>
    <t>ΥΠΗΡΕΣΙΕΣ ΜΕΛΕΤΩΝ</t>
  </si>
  <si>
    <t>ΚΑΤΗΓΟΡΙΑ ΔΙΚΑΙΟΥΧΟΥ</t>
  </si>
  <si>
    <t>Α - δικαιούχος</t>
  </si>
  <si>
    <t>Β - δικαιούχος</t>
  </si>
  <si>
    <t>Γ - δικαιούχος</t>
  </si>
  <si>
    <t>ΕΝΤΑΣΗ ΧΟΡΗΓΙΑΣ</t>
  </si>
  <si>
    <t xml:space="preserve">Ανώτατο όριο χορηγίας </t>
  </si>
  <si>
    <t>Ελάχιστο ύψος επένδυσης</t>
  </si>
  <si>
    <t>3 ΜΕΤΑΦΟΡΑ ΤΕΧΝΟΓΝΩΣΙΑΣ</t>
  </si>
  <si>
    <r>
      <t xml:space="preserve">ΠΡΟΜΗΘΕΥΤΗΣ </t>
    </r>
    <r>
      <rPr>
        <sz val="7"/>
        <color indexed="8"/>
        <rFont val="Calibri"/>
        <family val="2"/>
      </rPr>
      <t>(ΠΡΟΣΦΟΡΟΔΟΤΗΣ) 2</t>
    </r>
  </si>
  <si>
    <t>ΥΠΑΡΧΟΥΝ ΣΤΟΙΧΕΙΑ PARAMETERS</t>
  </si>
  <si>
    <t>Με βάση την επενδυτική σας πρόταση, συμπληρώστε την ανάλογη κατηγορία δαπανών της Προτεινόμενης Επένδυσης που περιλαμβάνεται (τα πεδία με κίτρινο χρώμα) στους πίνακες των φύλλων:</t>
  </si>
  <si>
    <r>
      <rPr>
        <b/>
        <sz val="11"/>
        <color indexed="8"/>
        <rFont val="Calibri"/>
        <family val="2"/>
        <charset val="161"/>
      </rPr>
      <t>Επισυνάψετε όλες τις κατηγορίες δαπανών που έχετε εκτυπώσει στο Έντυπο Αίτησης</t>
    </r>
    <r>
      <rPr>
        <sz val="11"/>
        <color theme="1"/>
        <rFont val="Calibri"/>
        <family val="2"/>
        <scheme val="minor"/>
      </rPr>
      <t>, αμέσως μετά την παράγραφο με τίτλο  "Περιγραφή Επιλέξιμων Δαπανών Προτεινόμενου Επενδυτικού Σχεδίου" .</t>
    </r>
  </si>
  <si>
    <t>Βελτίωση / εκσυγχρονισμός υφιστάμενων κτιριακών εγκαταστάσεων που ΔΕΝ αυξάνει το εμβαδό του υφιστάμενου καλυμμένου χώρου</t>
  </si>
  <si>
    <t>Αφορά δαπάνες για μελέτες  (Τεχνοοικονομικές, αμοιβές Αρχιτέκτονα, μηχανικών και εμπειρογνωμόνων)</t>
  </si>
  <si>
    <r>
      <rPr>
        <b/>
        <i/>
        <sz val="9"/>
        <color indexed="8"/>
        <rFont val="Calibri"/>
        <family val="2"/>
      </rPr>
      <t>Σύντομη Περιγραφή</t>
    </r>
    <r>
      <rPr>
        <i/>
        <sz val="9"/>
        <color indexed="8"/>
        <rFont val="Calibri"/>
        <family val="2"/>
      </rPr>
      <t xml:space="preserve">
</t>
    </r>
    <r>
      <rPr>
        <i/>
        <sz val="8"/>
        <color indexed="8"/>
        <rFont val="Calibri"/>
        <family val="2"/>
      </rPr>
      <t xml:space="preserve">(*σημ. οι κατηγορίες επιλέξιμων Δαπανών ορίζονται αναλυτικά στο </t>
    </r>
    <r>
      <rPr>
        <b/>
        <i/>
        <sz val="8"/>
        <color indexed="8"/>
        <rFont val="Calibri"/>
        <family val="2"/>
      </rPr>
      <t>επίσημο Εγχειρίδιο Εφαρμογής-Ενημέρωσης</t>
    </r>
    <r>
      <rPr>
        <i/>
        <sz val="8"/>
        <color indexed="8"/>
        <rFont val="Calibri"/>
        <family val="2"/>
      </rPr>
      <t>)</t>
    </r>
  </si>
  <si>
    <t>ΚΑΤΗΓΟΡΙΑ ΠΕΡΙΠΤΩΣΗΣ ΕΆΝ ΑΦΟΡΑ ΑΓΟΡΑ ΓΗΣ ΜΕ ΒΑΣΗ ΤΗΝ ΠΑΡ.12.1.3</t>
  </si>
  <si>
    <t>1- ΑΓΟΡΑ ΓΗΣ (ΚΑΝΟΝΙΚΑ)</t>
  </si>
  <si>
    <t>0- ΔΕΝ ΑΦΟΡΑ</t>
  </si>
  <si>
    <t>ΠΟΣΟΣΤΟ % (Χ100)</t>
  </si>
  <si>
    <t>Για εγκαταλελειμμένες και πρώην βιομηχανικές εγκαταστάσεις που περιλαμβάνουν κτίρια, το όριο αυτό αυξάνεται στο 15 %</t>
  </si>
  <si>
    <t>μεταφορά Τεχνογνωσίας (απόκτηση διπλώματος  ευρεσιτεχνίας/ άδειας εκμετάλλευσης/χρήσης)[παρ.12.3]</t>
  </si>
  <si>
    <t>Για επενδύσεις σε κτήρια - Δηλώστε τα συνολικά τετραγωνικά μέτρα (m2) που εφαρμόζουν σε κάθε κατηγορία κτηρίων.</t>
  </si>
  <si>
    <t>Δηλώστε κατά πόσο η επένδυση αφορά και αγορά γής</t>
  </si>
  <si>
    <t>σύνολο(κτήρια+γή)</t>
  </si>
  <si>
    <t>RATE</t>
  </si>
  <si>
    <t>FX</t>
  </si>
  <si>
    <t>fx/euro</t>
  </si>
  <si>
    <t>EUR</t>
  </si>
  <si>
    <t>EURO</t>
  </si>
  <si>
    <t>AUD</t>
  </si>
  <si>
    <t>Australian dollar</t>
  </si>
  <si>
    <t>BGN</t>
  </si>
  <si>
    <t>Bulgarian lev</t>
  </si>
  <si>
    <t>BRL</t>
  </si>
  <si>
    <t>Brazilian real</t>
  </si>
  <si>
    <t>CAD</t>
  </si>
  <si>
    <t>Canadian dollar</t>
  </si>
  <si>
    <t>CHF</t>
  </si>
  <si>
    <t>Swiss franc</t>
  </si>
  <si>
    <t>CNY</t>
  </si>
  <si>
    <t>Chinese yuan renminbi</t>
  </si>
  <si>
    <t>CZK</t>
  </si>
  <si>
    <t>Czech koruna</t>
  </si>
  <si>
    <t>DKK</t>
  </si>
  <si>
    <t>Danish krone</t>
  </si>
  <si>
    <t>GBP</t>
  </si>
  <si>
    <t>Pound sterling</t>
  </si>
  <si>
    <t>HKD</t>
  </si>
  <si>
    <t>Hong Kong dollar</t>
  </si>
  <si>
    <t>HRK</t>
  </si>
  <si>
    <t>Croatian kuna</t>
  </si>
  <si>
    <t>HUF</t>
  </si>
  <si>
    <t>Hungarian forint</t>
  </si>
  <si>
    <t>IDR</t>
  </si>
  <si>
    <t>Indonesian rupiah</t>
  </si>
  <si>
    <t>ILS</t>
  </si>
  <si>
    <t>Israeli shekel</t>
  </si>
  <si>
    <t>INR</t>
  </si>
  <si>
    <t>Indian rupee</t>
  </si>
  <si>
    <t>JPY</t>
  </si>
  <si>
    <t>Japanese yen</t>
  </si>
  <si>
    <t>KRW</t>
  </si>
  <si>
    <t>South Korean won</t>
  </si>
  <si>
    <t>MXN</t>
  </si>
  <si>
    <t>Mexican peso</t>
  </si>
  <si>
    <t>MYR</t>
  </si>
  <si>
    <t>Malaysian ringgit</t>
  </si>
  <si>
    <t>NOK</t>
  </si>
  <si>
    <t>Norwegian krone</t>
  </si>
  <si>
    <t>NZD</t>
  </si>
  <si>
    <t>New Zealand dollar</t>
  </si>
  <si>
    <t>PHP</t>
  </si>
  <si>
    <t>Philippine peso</t>
  </si>
  <si>
    <t>PLN</t>
  </si>
  <si>
    <t>Polish zloty</t>
  </si>
  <si>
    <t>RON</t>
  </si>
  <si>
    <t>Romanian leu</t>
  </si>
  <si>
    <t>RUB</t>
  </si>
  <si>
    <t>Russian rouble</t>
  </si>
  <si>
    <t>SEK</t>
  </si>
  <si>
    <t>Swedish krona</t>
  </si>
  <si>
    <t>SGD</t>
  </si>
  <si>
    <t>Singapore dollar</t>
  </si>
  <si>
    <t>THB</t>
  </si>
  <si>
    <t>Thai baht</t>
  </si>
  <si>
    <t>TRY</t>
  </si>
  <si>
    <t>Turkish lira</t>
  </si>
  <si>
    <t>USD</t>
  </si>
  <si>
    <t>US dollar</t>
  </si>
  <si>
    <t>ZAR</t>
  </si>
  <si>
    <t>South African rand</t>
  </si>
  <si>
    <r>
      <t xml:space="preserve">ΠΡΟΜΗΘΕΥΤΗΣ </t>
    </r>
    <r>
      <rPr>
        <b/>
        <sz val="8"/>
        <color indexed="8"/>
        <rFont val="Calibri"/>
        <family val="2"/>
      </rPr>
      <t>(ΠΡΟΣΦΟΡΟΔΟΤΗΣ)</t>
    </r>
  </si>
  <si>
    <t>ΚΟΣΤΟΣ ΠΡΟΣΦΟΡΑΣ</t>
  </si>
  <si>
    <t>ΚΟΣΤΟΣ (€) 
(ΧΩΡΙΣ ΦΠΑ)</t>
  </si>
  <si>
    <t>ΝΟΜΙΣΜΑ
(προσφοράς)</t>
  </si>
  <si>
    <t>ΚΟΣΤΟΣ
ΠΡΟΣΦΟΡΑΣ
(στο νόμισμα προσφοράς)
(ΧΩΡΙΣ ΦΠΑ)</t>
  </si>
  <si>
    <t>ΣΥΝ/ΙΚΗ ΙΣΟΤΙΜΙΑ
Fx/EUR</t>
  </si>
  <si>
    <r>
      <t xml:space="preserve">ΠΡΟΜΗΘΕΥΤΗΣ </t>
    </r>
    <r>
      <rPr>
        <sz val="9"/>
        <color indexed="8"/>
        <rFont val="Calibri"/>
        <family val="2"/>
        <charset val="161"/>
      </rPr>
      <t>(ΠΡΟΣΦΟΡΟΔΟΤΗΣ)</t>
    </r>
  </si>
  <si>
    <r>
      <t xml:space="preserve">ΑΞΙΑ €               </t>
    </r>
    <r>
      <rPr>
        <sz val="9"/>
        <color indexed="8"/>
        <rFont val="Calibri"/>
        <family val="2"/>
        <charset val="161"/>
      </rPr>
      <t>(ΧΩΡΙΣ ΦΠΑ)</t>
    </r>
  </si>
  <si>
    <t>απαιτείται 2η προσφορά για ποσά πέραν των</t>
  </si>
  <si>
    <t>€</t>
  </si>
  <si>
    <t>Χ%</t>
  </si>
  <si>
    <t>ck.δχ</t>
  </si>
  <si>
    <r>
      <t xml:space="preserve">ΚΟΣΤΟΣ ΠΡΟΣΦΟΡΑΣ 
</t>
    </r>
    <r>
      <rPr>
        <b/>
        <sz val="7"/>
        <color indexed="8"/>
        <rFont val="Calibri"/>
        <family val="2"/>
      </rPr>
      <t>(ΧΩΡΙΣ ΦΠΑ)</t>
    </r>
    <r>
      <rPr>
        <b/>
        <sz val="9"/>
        <color indexed="8"/>
        <rFont val="Calibri"/>
        <family val="2"/>
      </rPr>
      <t xml:space="preserve">
 ΣΕ ΕΥΡΩ (€) 
</t>
    </r>
    <r>
      <rPr>
        <b/>
        <sz val="11"/>
        <color indexed="18"/>
        <rFont val="Calibri"/>
        <family val="2"/>
        <charset val="161"/>
      </rPr>
      <t>(Α)</t>
    </r>
  </si>
  <si>
    <r>
      <rPr>
        <b/>
        <sz val="9"/>
        <color indexed="8"/>
        <rFont val="Calibri"/>
        <family val="2"/>
      </rPr>
      <t xml:space="preserve">ΝΑΥΛΟΣ &amp; ΑΣΦΑΛΙΣΤΡΟ </t>
    </r>
    <r>
      <rPr>
        <b/>
        <sz val="7"/>
        <color indexed="8"/>
        <rFont val="Calibri"/>
        <family val="2"/>
      </rPr>
      <t xml:space="preserve">
</t>
    </r>
    <r>
      <rPr>
        <b/>
        <sz val="9"/>
        <color indexed="8"/>
        <rFont val="Calibri"/>
        <family val="2"/>
      </rPr>
      <t>σε € ευρώ</t>
    </r>
    <r>
      <rPr>
        <b/>
        <sz val="7"/>
        <color indexed="8"/>
        <rFont val="Calibri"/>
        <family val="2"/>
      </rPr>
      <t xml:space="preserve">
(αν εφαρμόζεται)
</t>
    </r>
    <r>
      <rPr>
        <b/>
        <sz val="12"/>
        <color indexed="18"/>
        <rFont val="Calibri"/>
        <family val="2"/>
        <charset val="161"/>
      </rPr>
      <t>(Β)</t>
    </r>
  </si>
  <si>
    <r>
      <t xml:space="preserve">ΚΟΣΤΟΣ ΑΙΤΗΣΗΣ €               
(ΧΩΡΙΣ ΦΠΑ)
</t>
    </r>
    <r>
      <rPr>
        <b/>
        <sz val="12"/>
        <color indexed="18"/>
        <rFont val="Calibri"/>
        <family val="2"/>
        <charset val="161"/>
      </rPr>
      <t>(Α)+(Β)</t>
    </r>
  </si>
  <si>
    <t>ck.2η</t>
  </si>
  <si>
    <t>ΕΝΔΕΙΚΤΙΚΟ
υπόκειται σε έλεγχο *</t>
  </si>
  <si>
    <t>Εμβαδόν μ2</t>
  </si>
  <si>
    <t>ck.2η-reply</t>
  </si>
  <si>
    <t>ck.δχ-reply</t>
  </si>
  <si>
    <t>εκκρεμεί καταχώρηση 2ης προσφοράς</t>
  </si>
  <si>
    <t>ΚΤΗΡΙΑ (ΑΝΕΓΕΡΣΗ-ΕΠΕΚΤΑΣΗ-ΑΓΟΡΑ) / ΑΓΟΡΑ ΓΗΣ</t>
  </si>
  <si>
    <t>ΠΕΔΙΑ ΕΛΕΓΧΟΥ</t>
  </si>
  <si>
    <t>ελεγχος για κενά πεδία στην παρούσα</t>
  </si>
  <si>
    <t>4. ΥΠΗΡΕΣΙΕΣ ΜΕΛΕΤΩΝ</t>
  </si>
  <si>
    <t>Αφορά καινούρια μηχανήματα / εξοπλισμό / Οχήματα  κ.α  - [παρ.12.2]</t>
  </si>
  <si>
    <t xml:space="preserve">&lt;== Συμπληρώστε το κίτρινο πεδίο!  </t>
  </si>
  <si>
    <t>Επιλέξιμο κόστος από 
1.1 (μόνο κτήρια) + 1.3</t>
  </si>
  <si>
    <t>!</t>
  </si>
  <si>
    <r>
      <t xml:space="preserve">Στο φύλλο </t>
    </r>
    <r>
      <rPr>
        <b/>
        <sz val="11"/>
        <color indexed="8"/>
        <rFont val="Calibri"/>
        <family val="2"/>
        <charset val="161"/>
      </rPr>
      <t>"ΣΥΝΟΛΙΚΑ"</t>
    </r>
    <r>
      <rPr>
        <sz val="11"/>
        <color theme="1"/>
        <rFont val="Calibri"/>
        <family val="2"/>
        <scheme val="minor"/>
      </rPr>
      <t xml:space="preserve"> συμπληρώστε τα ακόλουθα πεδία: 
- </t>
    </r>
    <r>
      <rPr>
        <b/>
        <sz val="11"/>
        <color indexed="8"/>
        <rFont val="Calibri"/>
        <family val="2"/>
      </rPr>
      <t>ΟΝΟΜΑ ΕΠΙΧΕΙΡΗΣΗΣ 
- ΚΑΤΗΓΟΡΙΑ ΔΙΚΑΙΟΥΧΟΥ
- Τα υπόλοιπα πεδία που φαίνονται με ΚΙΤΡΙΝΟ ΧΡΩΜΑ να συμπληρωθούν ΜΟΝΟ σε περίπτωση που αιτήστε στην αντίστοιχη κατηγορία για ΚΤΗΡΙΑ (1.1, 1.2, 1.3,1.4)</t>
    </r>
  </si>
  <si>
    <r>
      <t xml:space="preserve">Εμβαδόν μ2
</t>
    </r>
    <r>
      <rPr>
        <i/>
        <sz val="8"/>
        <color indexed="23"/>
        <rFont val="Calibri"/>
        <family val="2"/>
        <charset val="161"/>
      </rPr>
      <t>(αγορά/ Ανέγερση/ Επέκταση)</t>
    </r>
  </si>
  <si>
    <r>
      <rPr>
        <i/>
        <sz val="9"/>
        <color indexed="8"/>
        <rFont val="Calibri"/>
        <family val="2"/>
        <charset val="161"/>
      </rPr>
      <t xml:space="preserve">Αξία Κτιρίων  </t>
    </r>
    <r>
      <rPr>
        <sz val="7"/>
        <color indexed="8"/>
        <rFont val="Calibri"/>
        <family val="2"/>
      </rPr>
      <t xml:space="preserve">
</t>
    </r>
    <r>
      <rPr>
        <i/>
        <sz val="7"/>
        <color indexed="23"/>
        <rFont val="Calibri"/>
        <family val="2"/>
        <charset val="161"/>
      </rPr>
      <t>(αγορά/ Ανέγερση/ Επέκταση)</t>
    </r>
    <r>
      <rPr>
        <sz val="7"/>
        <color indexed="8"/>
        <rFont val="Calibri"/>
        <family val="2"/>
      </rPr>
      <t xml:space="preserve">
(εξαιρουμένης  γής)</t>
    </r>
  </si>
  <si>
    <t>Αξία γής (όπου εφαρμόζει)</t>
  </si>
  <si>
    <t>Συνολικό εμβαδόν κτιρίων (1.1)</t>
  </si>
  <si>
    <t>υπολογιζόμενο κόστος ανα τετ.μέτρο μ2  (€/μ2) (στο εμβαδόν του 1.1)</t>
  </si>
  <si>
    <t>pending</t>
  </si>
  <si>
    <t>total</t>
  </si>
  <si>
    <t>υπογραφή αιτητή &amp; σφραγίδα</t>
  </si>
  <si>
    <t>1.2 ΚΤΗΡΙΑ-ΕΞΩΤΕΡΙΚΟΙ ΤΟΙΧΟΙ ΑΝΤΙΣΤΗΡΙΞΗΣ</t>
  </si>
  <si>
    <t>* το αναγραφόμενο ΜΕΓΙΣΤΟ ΕΠΙΛΕΞΙΜΟ είναι ενδεικτικό (κατά δήλωση) και υπόκειται σε έλεγχο/καθορισμό κατά την αξιολόγηση της αίτησης - το επιλέξιμο κόστος  δύναται να καθοριστεί μετά την αξιολόγηση της αίτησης από την Αρμόδια Αρχή.</t>
  </si>
  <si>
    <r>
      <rPr>
        <u/>
        <sz val="11"/>
        <color indexed="8"/>
        <rFont val="Calibri"/>
        <family val="2"/>
        <charset val="161"/>
      </rPr>
      <t xml:space="preserve">ΑΠΟΤΕΛΕΣΜΑ Προκαταρτικού ελέγχου ορθότητας/πληρότητας: </t>
    </r>
    <r>
      <rPr>
        <b/>
        <u/>
        <sz val="11"/>
        <color indexed="8"/>
        <rFont val="Calibri"/>
        <family val="2"/>
        <charset val="161"/>
      </rPr>
      <t xml:space="preserve">
</t>
    </r>
    <r>
      <rPr>
        <sz val="11"/>
        <color indexed="8"/>
        <rFont val="Calibri"/>
        <family val="2"/>
        <charset val="161"/>
      </rPr>
      <t>(</t>
    </r>
    <r>
      <rPr>
        <i/>
        <sz val="11"/>
        <color indexed="8"/>
        <rFont val="Calibri"/>
        <family val="2"/>
        <charset val="161"/>
      </rPr>
      <t>εάν βρεθούν λάθη να μην υποβληθεί</t>
    </r>
    <r>
      <rPr>
        <sz val="11"/>
        <color indexed="8"/>
        <rFont val="Calibri"/>
        <family val="2"/>
        <charset val="161"/>
      </rPr>
      <t xml:space="preserve"> )</t>
    </r>
  </si>
  <si>
    <t>https://www.ecb.europa.eu/stats/policy_and_exchange_rates/euro_reference_exchange_rates/html/index.en.html</t>
  </si>
  <si>
    <t>2- ΑΓΟΡΑ ΓΗΣ (ΕΓΚΑΤΑΛ.&amp;ΒΙΟΜ)</t>
  </si>
  <si>
    <t>αφορά εξαιρετικές περιπτώσεις - αγορά γής για διατείριση του περιβάλλοντος- 20%</t>
  </si>
  <si>
    <t>3- ΑΓΟΡΑ ΓΙΑ ΔΙΑΤ.ΠΕΡΙΒΑΛΟΝΤΟΣ</t>
  </si>
  <si>
    <t>12.1.3 Η αγορά μη οικοδομημένης και οικοδομημένης γης είναι επιλέξιμη δαπάνη για ποσό που δεν υπερβαίνει το 10 % των συνολικών επιλέξιμων δαπανών για την οικεία πράξη. Για εγκαταλελειμμένες και πρώην βιομηχανικές εγκαταστάσεις που περιλαμβάνουν κτίρια, το όριο αυτό αυξάνεται στο 15 %. Σε εξαιρετικές και δεόντως αιτιολογημένες περιπτώσεις, το όριο μπορεί να αυξηθεί υπερβαίνοντας τα αντίστοιχα προαναφερθέντα ποσοστά για πράξεις που αφορούν διατήρηση του περιβάλλοντος (20%)</t>
  </si>
  <si>
    <t>Συμπληρώστε μόνο τα πεδία με κίτρινο χρώμα (ότι εφαρμόζει)</t>
  </si>
  <si>
    <t>2 ΜΗΧΑΝΗΜΑΤΑ/ ΕΞΟΠΛΙΣΜΟΣ/ ΟΧΗΜΑΤΑ.κ.α</t>
  </si>
  <si>
    <t>ΜΗΧΑΝΗΜΑΤΑ/ ΕΞΟΠΛΙΣΜΟΣ/ ΟΧΗΜΑΤΑ.κ.α</t>
  </si>
  <si>
    <t>Ο αιτητής δεν είναι υποχρεωμένος να επιλέξει την προσφορά με την χαμηλότερη τιμή. Όμως, το επιλέξιμο κόστος θα υπολογίζεται κατόπιν αξιολόγησης με βάση την ΧΑΜΗΛΟΤΕΡΗ σε τιμή προσφορά!</t>
  </si>
  <si>
    <t>1η&gt;2η</t>
  </si>
  <si>
    <t>FLAG 1η &gt; 2η</t>
  </si>
  <si>
    <t>εκκρεμεί δικαιολόγηση για μη προσκόμιση 2ης προσφοράς</t>
  </si>
  <si>
    <t>επιλογή Ακριβώτερης Προσφοράς</t>
  </si>
  <si>
    <r>
      <t xml:space="preserve">Δήλωση αιτητή:
</t>
    </r>
    <r>
      <rPr>
        <b/>
        <sz val="10"/>
        <color indexed="8"/>
        <rFont val="Calibri"/>
        <family val="2"/>
        <charset val="161"/>
      </rPr>
      <t>Έ</t>
    </r>
    <r>
      <rPr>
        <b/>
        <i/>
        <sz val="10"/>
        <color indexed="8"/>
        <rFont val="Calibri"/>
        <family val="2"/>
        <charset val="161"/>
      </rPr>
      <t>χω ελέγξει τα στοιχεία στους πίνακες δαπανών και βεβαιώνω ότι είναι πλήρη, ακριβή και αληθή.</t>
    </r>
  </si>
  <si>
    <r>
      <t xml:space="preserve">Εκτός από τα </t>
    </r>
    <r>
      <rPr>
        <b/>
        <sz val="11"/>
        <color indexed="8"/>
        <rFont val="Calibri"/>
        <family val="2"/>
      </rPr>
      <t>εκτυπωμένα</t>
    </r>
    <r>
      <rPr>
        <sz val="11"/>
        <color theme="1"/>
        <rFont val="Calibri"/>
        <family val="2"/>
        <scheme val="minor"/>
      </rPr>
      <t xml:space="preserve"> αντίγραφα </t>
    </r>
    <r>
      <rPr>
        <b/>
        <u/>
        <sz val="11"/>
        <color indexed="18"/>
        <rFont val="Calibri"/>
        <family val="2"/>
      </rPr>
      <t>θα πρέπει να υποβάλετε το συμπληρωμένο αρχείο (excel file.xls), και ηλεκτρονικά μέσω USB</t>
    </r>
    <r>
      <rPr>
        <b/>
        <u/>
        <sz val="11"/>
        <color indexed="8"/>
        <rFont val="Calibri"/>
        <family val="2"/>
        <charset val="161"/>
      </rPr>
      <t>.</t>
    </r>
  </si>
  <si>
    <r>
      <t>Ακολούθως</t>
    </r>
    <r>
      <rPr>
        <b/>
        <sz val="11"/>
        <color indexed="8"/>
        <rFont val="Calibri"/>
        <family val="2"/>
        <charset val="161"/>
      </rPr>
      <t xml:space="preserve"> εκτυπώστε όλα τα συμπληρωμένα φύλλα </t>
    </r>
    <r>
      <rPr>
        <sz val="11"/>
        <color indexed="8"/>
        <rFont val="Calibri"/>
        <family val="2"/>
        <charset val="161"/>
      </rPr>
      <t xml:space="preserve">(κατηγορίες δαπανών που περιέχουν καταχωρήσεις του επενδυτικού σας προγράμματος). Ο συγκεντρωτικός πίνακας </t>
    </r>
    <r>
      <rPr>
        <b/>
        <u/>
        <sz val="11"/>
        <color indexed="8"/>
        <rFont val="Calibri"/>
        <family val="2"/>
        <charset val="161"/>
      </rPr>
      <t>ΠΡΕΠΕΙ ΝΑ ΥΠΟΓΡΑΦΕΙ ΚΑΙ ΣΦΡΑΓΙΣΤΕΙ ΑΠΌ ΤΟΝ ΑΙΤΗΤΗ (ΝΟΜΙΜΟ ΕΚΠΡΟΣΩΠΟ ΤΟΥ)</t>
    </r>
    <r>
      <rPr>
        <u/>
        <sz val="11"/>
        <color indexed="8"/>
        <rFont val="Calibri"/>
        <family val="2"/>
        <charset val="161"/>
      </rPr>
      <t xml:space="preserve">.
</t>
    </r>
    <r>
      <rPr>
        <b/>
        <u/>
        <sz val="11"/>
        <color indexed="8"/>
        <rFont val="Calibri"/>
        <family val="2"/>
        <charset val="161"/>
      </rPr>
      <t>Νοείται ότι με ευθύνη του αιτητή οι εκτυπωμένοι πίνακες αποτελούν πιστόν αντίγραφο  περιεχομένου στο αντίστοιχο ηλεκτρονικό αρχείο excel.</t>
    </r>
  </si>
  <si>
    <r>
      <rPr>
        <b/>
        <sz val="16"/>
        <color indexed="8"/>
        <rFont val="Calibri"/>
        <family val="2"/>
        <charset val="161"/>
      </rPr>
      <t>ΠΕΡΙΓΡΑΦΗ</t>
    </r>
    <r>
      <rPr>
        <b/>
        <sz val="9"/>
        <color indexed="8"/>
        <rFont val="Calibri"/>
        <family val="2"/>
      </rPr>
      <t xml:space="preserve">
</t>
    </r>
    <r>
      <rPr>
        <b/>
        <u/>
        <sz val="9"/>
        <color indexed="8"/>
        <rFont val="Calibri"/>
        <family val="2"/>
        <charset val="161"/>
      </rPr>
      <t>Σημειώσεις:</t>
    </r>
    <r>
      <rPr>
        <b/>
        <sz val="9"/>
        <color indexed="8"/>
        <rFont val="Calibri"/>
        <family val="2"/>
      </rPr>
      <t xml:space="preserve">
</t>
    </r>
    <r>
      <rPr>
        <b/>
        <sz val="9"/>
        <color indexed="12"/>
        <rFont val="Calibri"/>
        <family val="2"/>
        <charset val="161"/>
      </rPr>
      <t>1. Το κόστος αίτησης είναι αυτό που καταχωρείται στην στήλη "</t>
    </r>
    <r>
      <rPr>
        <b/>
        <u/>
        <sz val="9"/>
        <color indexed="12"/>
        <rFont val="Calibri"/>
        <family val="2"/>
        <charset val="161"/>
      </rPr>
      <t>1η προσφορά (ΕΠΙΛΕΓΜΕΝΗ)"</t>
    </r>
    <r>
      <rPr>
        <b/>
        <sz val="9"/>
        <color indexed="12"/>
        <rFont val="Calibri"/>
        <family val="2"/>
        <charset val="161"/>
      </rPr>
      <t xml:space="preserve">
2. Εάν το κόστος αίτησης υπερβαίνει το ποσό €30,000 τότε απαιτείται να υποβάλετε και 2η προσφορά (με καταχώρηση στη στήλη "2η Προσφορά")
3. Το επιλέξιμο κόστος θα καθορίζεται με βάση την ΧΑΜΗΛΟΤΕΡΗ σε τιμή προσφορά.</t>
    </r>
  </si>
  <si>
    <r>
      <t>1η ΠΡΟΣΦΟΡΑ (</t>
    </r>
    <r>
      <rPr>
        <b/>
        <u/>
        <sz val="10"/>
        <color indexed="8"/>
        <rFont val="Calibri"/>
        <family val="2"/>
        <charset val="161"/>
      </rPr>
      <t>ΕΠΙΛΕΓΜΕΝΗ</t>
    </r>
    <r>
      <rPr>
        <b/>
        <sz val="10"/>
        <color indexed="8"/>
        <rFont val="Calibri"/>
        <family val="2"/>
      </rPr>
      <t>)</t>
    </r>
  </si>
  <si>
    <t>ΠΡΟΣΦΟΡΟΔΟΤΗΣ</t>
  </si>
  <si>
    <r>
      <t xml:space="preserve">2η ΠΡΟΣΦΟΡΑ </t>
    </r>
    <r>
      <rPr>
        <sz val="8"/>
        <color indexed="8"/>
        <rFont val="Calibri"/>
        <family val="2"/>
      </rPr>
      <t xml:space="preserve">(συγκριτική)
απαιτείται </t>
    </r>
    <r>
      <rPr>
        <b/>
        <sz val="8"/>
        <color indexed="8"/>
        <rFont val="Calibri"/>
        <family val="2"/>
      </rPr>
      <t>ΑΠΑΡΑΙΤΗΤΑ</t>
    </r>
    <r>
      <rPr>
        <sz val="8"/>
        <color indexed="8"/>
        <rFont val="Calibri"/>
        <family val="2"/>
      </rPr>
      <t xml:space="preserve"> όταν η 1η &gt;30,000)</t>
    </r>
  </si>
  <si>
    <t>ΠΡΟΣΦΟΡΟΔΟΤΗΣ 2</t>
  </si>
  <si>
    <t>1.1 ΚΤΗΡΙΑ (ΑΝΕΓΕΡΣΗ-ΕΠΕΚΤΑΣΗ-ΑΓΟΡΑ)</t>
  </si>
  <si>
    <t>ΕΠΙΜΕΤΡΗΤΗΣ / ΑΡ.ΕΤΕΚ (Απαιτείται για όλες τις Προσφορές &gt;30,000 ευρώ)</t>
  </si>
  <si>
    <r>
      <t xml:space="preserve">Αφορά </t>
    </r>
    <r>
      <rPr>
        <b/>
        <i/>
        <sz val="8"/>
        <color indexed="8"/>
        <rFont val="Calibri"/>
        <family val="2"/>
        <charset val="161"/>
      </rPr>
      <t xml:space="preserve">ανέγερση νέου κτηρίου ή/και προσθήκες που αυξάνουν το εμβαδό καλυμμένου χώρου  ή/και  αγορά υφιστάμενου κτηρίου </t>
    </r>
    <r>
      <rPr>
        <i/>
        <sz val="8"/>
        <color indexed="8"/>
        <rFont val="Calibri"/>
        <family val="2"/>
      </rPr>
      <t xml:space="preserve"> 
Σε περιπτώσεις αγοράς γης (</t>
    </r>
    <r>
      <rPr>
        <i/>
        <sz val="8"/>
        <color indexed="16"/>
        <rFont val="Calibri"/>
        <family val="2"/>
        <charset val="161"/>
      </rPr>
      <t>το κόστος γής να δηλώνεται ξεχωριστά)</t>
    </r>
    <r>
      <rPr>
        <i/>
        <sz val="8"/>
        <color indexed="8"/>
        <rFont val="Calibri"/>
        <family val="2"/>
      </rPr>
      <t xml:space="preserve"> το επιλέξιμο κόστος γης δεν μπορεί να υπερβαίνει το αντίστοιχο % της επιλέξιμης για το σκοπό επένδυσης με βάση την Παρ.12.1.3</t>
    </r>
  </si>
  <si>
    <t xml:space="preserve">&lt;== Συμπληρώστε το μέρος 1.1 !  </t>
  </si>
  <si>
    <r>
      <rPr>
        <b/>
        <sz val="16"/>
        <color indexed="8"/>
        <rFont val="Calibri"/>
        <family val="2"/>
        <charset val="161"/>
      </rPr>
      <t>ΠΕΡΙΓΡΑΦΗ</t>
    </r>
    <r>
      <rPr>
        <b/>
        <sz val="9"/>
        <color indexed="8"/>
        <rFont val="Calibri"/>
        <family val="2"/>
      </rPr>
      <t xml:space="preserve">
</t>
    </r>
    <r>
      <rPr>
        <b/>
        <u/>
        <sz val="9"/>
        <color indexed="8"/>
        <rFont val="Calibri"/>
        <family val="2"/>
        <charset val="161"/>
      </rPr>
      <t>Σημειώσεις:</t>
    </r>
    <r>
      <rPr>
        <b/>
        <sz val="9"/>
        <color indexed="8"/>
        <rFont val="Calibri"/>
        <family val="2"/>
      </rPr>
      <t xml:space="preserve">
</t>
    </r>
    <r>
      <rPr>
        <b/>
        <sz val="9"/>
        <color indexed="12"/>
        <rFont val="Calibri"/>
        <family val="2"/>
        <charset val="161"/>
      </rPr>
      <t>1. Το κόστος αίτησης είναι αυτό που καταχωρείται στην στήλη "</t>
    </r>
    <r>
      <rPr>
        <b/>
        <u/>
        <sz val="9"/>
        <color indexed="12"/>
        <rFont val="Calibri"/>
        <family val="2"/>
        <charset val="161"/>
      </rPr>
      <t>1η προσφορά (ΕΠΙΛΕΓΜΕΝΗ)"</t>
    </r>
    <r>
      <rPr>
        <b/>
        <sz val="9"/>
        <color indexed="12"/>
        <rFont val="Calibri"/>
        <family val="2"/>
        <charset val="161"/>
      </rPr>
      <t xml:space="preserve">
2. Εάν το κόστος αίτησης υπερβαίνει το ποσό €30,000 τότε απαιτείται να υποβάλετε και 2η προσφορά (με καταχώρηση στη στήλη "2η Προσφορά")
3. Το επιλέξιμο κόστος θα καθορίζεται με βάση την ΧΑΜΗΛΟΤΕΡΗ σε τιμή προσφορά.                                             </t>
    </r>
  </si>
  <si>
    <t>2η ΠΡΟΣΦΟΡΑ (συγκριτική)
απαιτείται ΑΠΑΡΑΙΤΗΤΑ όταν η 1η &gt;30,000)</t>
  </si>
  <si>
    <t>ΚΟΣΤΟΣ ΑΙΤΗΣΗΣ
€</t>
  </si>
  <si>
    <t>ΜΕΓΙΣΤΟ ΕΠΙΛΕΞΙΜΟ €</t>
  </si>
  <si>
    <t>ΣΥΝΟΛΙΚΟ ΠΟΣΟ ΑΙΤΗΣΗΣ-&gt;</t>
  </si>
  <si>
    <t>ΜΕΓΙΣΤΟ ΕΠΙΛΕΞΙΜΟ-&gt;</t>
  </si>
  <si>
    <t xml:space="preserve">ΕΠΙΛΕΞΙΜΟ ΚΟΣΤΟΣ          €               
(ΧΩΡΙΣ ΦΠΑ)
</t>
  </si>
  <si>
    <r>
      <t xml:space="preserve">ΚΟΣΤΟΣ ΑΙΤΗΣΗΣ        €               
(ΧΩΡΙΣ ΦΠΑ)
</t>
    </r>
    <r>
      <rPr>
        <b/>
        <sz val="12"/>
        <color indexed="18"/>
        <rFont val="Calibri"/>
        <family val="2"/>
        <charset val="161"/>
      </rPr>
      <t>(Α)+(Β)</t>
    </r>
  </si>
  <si>
    <t>Απλή Αντικατάσταση υφιστάμενου εξοπλισμού / μηχανήματος / οχήματος</t>
  </si>
  <si>
    <t xml:space="preserve">Νέος Εξοπλισμός / Μηχάνημα / Όχημα  </t>
  </si>
  <si>
    <t xml:space="preserve">Αναβάθμιση υφιστάμενου εξοπλισμού /μηχανήματος/οχήματος με πιο αποδοτικό     </t>
  </si>
  <si>
    <t xml:space="preserve">Σε περίπτωση που δεν υποβάλετε 2η προσφορά (ενώ αυτή απαιτείται) θα πρέπει να παρέχετε αιτιολόγηση 
(σε αυτή τη στήλη).         Η παράγραφος 14.18 του Εγχειριδίου Εφαρμογής είναι σχετική. </t>
  </si>
  <si>
    <t>ΕΘΝΙΚΟ ΠΡΟΓΡΑΜΜΑ ΣΤΗΡΙΞΗΣ ΤΟΥ ΑΜΠΕΛΟΟΙΝΙΚΟΥ ΤΟΜΕΑ (ΕΠΣΑ) 2019-2023</t>
  </si>
  <si>
    <r>
      <rPr>
        <sz val="9"/>
        <rFont val="Calibri"/>
        <family val="2"/>
        <charset val="161"/>
      </rPr>
      <t xml:space="preserve">Το παρόν αρχείο διατίθεται από την Υπηρεσία Βιομηχανίας &amp; Τεχνολογίας </t>
    </r>
    <r>
      <rPr>
        <b/>
        <sz val="9"/>
        <rFont val="Calibri"/>
        <family val="2"/>
        <charset val="161"/>
      </rPr>
      <t>για την ηλεκτρονική καταχώρηση και εκτύπωση</t>
    </r>
    <r>
      <rPr>
        <sz val="9"/>
        <rFont val="Calibri"/>
        <family val="2"/>
        <charset val="161"/>
      </rPr>
      <t xml:space="preserve"> της προτεινόμενης επένδυσης (ΠΙΝΑΚΑΣ ΔΑΠΑΝΩΝ) και αφορά την </t>
    </r>
    <r>
      <rPr>
        <b/>
        <sz val="9"/>
        <rFont val="Calibri"/>
        <family val="2"/>
        <charset val="161"/>
      </rPr>
      <t>παράγραφο "Περιγραφή Επιλέξιμων Δαπανών Προτεινόμενου Επενδυτικού Σχεδίου"</t>
    </r>
    <r>
      <rPr>
        <sz val="9"/>
        <rFont val="Calibri"/>
        <family val="2"/>
        <charset val="161"/>
      </rPr>
      <t xml:space="preserve"> . </t>
    </r>
    <r>
      <rPr>
        <sz val="9"/>
        <color indexed="8"/>
        <rFont val="Calibri"/>
        <family val="2"/>
      </rPr>
      <t xml:space="preserve">
</t>
    </r>
    <r>
      <rPr>
        <b/>
        <i/>
        <sz val="9"/>
        <color indexed="8"/>
        <rFont val="Calibri"/>
        <family val="2"/>
      </rPr>
      <t>Το παρόν αρχείο σε καμία περίπτωση επηρεάζει τις πρόνοιες του Μέτρου που περιλαμβάνονται στο επίσημο Εγχειρίδιο Εφαρμογής-Ενημέρωσης Αιτητών. Όλες οι σχετικές οδηγίες και πληροφορίες είναι αναρτημένες στην επίσημη ιστοσελίδα του Υπουργείου Ενέργειας, Εμπορίου και Βιομηχανίας.</t>
    </r>
  </si>
  <si>
    <r>
      <rPr>
        <b/>
        <sz val="16"/>
        <color indexed="8"/>
        <rFont val="Calibri"/>
        <family val="2"/>
        <charset val="161"/>
      </rPr>
      <t>ΠΕΡΙΓΡΑΦΗ</t>
    </r>
    <r>
      <rPr>
        <b/>
        <sz val="9"/>
        <color indexed="8"/>
        <rFont val="Calibri"/>
        <family val="2"/>
      </rPr>
      <t xml:space="preserve">
</t>
    </r>
    <r>
      <rPr>
        <b/>
        <u/>
        <sz val="9"/>
        <color indexed="8"/>
        <rFont val="Calibri"/>
        <family val="2"/>
        <charset val="161"/>
      </rPr>
      <t>Σημειώσεις:</t>
    </r>
    <r>
      <rPr>
        <b/>
        <sz val="9"/>
        <color indexed="8"/>
        <rFont val="Calibri"/>
        <family val="2"/>
      </rPr>
      <t xml:space="preserve">
</t>
    </r>
    <r>
      <rPr>
        <b/>
        <sz val="9"/>
        <color indexed="12"/>
        <rFont val="Calibri"/>
        <family val="2"/>
        <charset val="161"/>
      </rPr>
      <t>1. Το κόστος αίτησης είναι αυτό που καταχωρείται στην στήλη "</t>
    </r>
    <r>
      <rPr>
        <b/>
        <u/>
        <sz val="9"/>
        <color indexed="12"/>
        <rFont val="Calibri"/>
        <family val="2"/>
        <charset val="161"/>
      </rPr>
      <t>1η προσφορά (ΕΠΙΛΕΓΜΕΝΗ)"</t>
    </r>
    <r>
      <rPr>
        <b/>
        <sz val="9"/>
        <color indexed="12"/>
        <rFont val="Calibri"/>
        <family val="2"/>
        <charset val="161"/>
      </rPr>
      <t xml:space="preserve">
2. Εάν το κόστος αίτησης υπερβαίνει το ποσό €30,000 τότε απαιτείται να υποβάλετε και 2η προσφορά (με καταχώρηση στη στήλη "2η Προσφορά")
3. Το επιλέξιμο κόστος θα καθορίζεται με βάση την ΧΑΜΗΛΟΤΕΡΗ σε τιμή προσφορά.                                              4. Τα πιο κάτω (όπου εφαρμόζουν να αφαιρούνται από το κόστος που καταχωρείται στην παρούσα κατηγορία (1.1) και να καταχωρούνται ξεχωριστά στις σχετικές κατηγορίες:
- Το κόστος για ΕΞΩΤΕΡΙΚΟΥΣ ΤΟΙΧΟΥΣ ΑΝΤΣΤΗΡΙΞΗΣ να καταχωρείται ξεχωριστά στην κατηγορία "1.2". 
- Το κόστος για ΠΕΡΙΒΑΛΛΟΝΤΑ ΧΩΡΟ να καταχωρείται ξεχωριστά στην κατηγορία "1.4".
- Το κόστος Συμβούλων Μηχανικών να καταχωρείται ξεχωριστά στην κατηγορία "4. Υπηρεσίες Μελετών"
</t>
    </r>
  </si>
  <si>
    <t>Εμβαδόν Τοίχων Αντιστήριξης μ2</t>
  </si>
  <si>
    <r>
      <t>* Μπορείτε να συμπληρώσετε μόνο τα πεδία κίτρινου χρώματος.</t>
    </r>
    <r>
      <rPr>
        <sz val="9"/>
        <color indexed="10"/>
        <rFont val="Calibri"/>
        <family val="2"/>
        <charset val="161"/>
      </rPr>
      <t xml:space="preserve">
*Εκτυπώστε μόνο τις σελίδες που περιέχουν καταχωρήσεις του επενδυτικού σας προγράμματος στον πίνακα (σειρές μέχρι τον τελευταίο Α/Α που έχετε καταχωρήσει).
</t>
    </r>
    <r>
      <rPr>
        <b/>
        <sz val="9"/>
        <color indexed="10"/>
        <rFont val="Calibri"/>
        <family val="2"/>
        <charset val="161"/>
      </rPr>
      <t xml:space="preserve">*** </t>
    </r>
    <r>
      <rPr>
        <b/>
        <sz val="10"/>
        <color indexed="10"/>
        <rFont val="Calibri"/>
        <family val="2"/>
        <charset val="161"/>
      </rPr>
      <t xml:space="preserve">Πεδία με ΚΟΚΚΙΝΟ ΧΡΩΜΑ επισημαίνουν </t>
    </r>
    <r>
      <rPr>
        <b/>
        <u/>
        <sz val="10"/>
        <color indexed="10"/>
        <rFont val="Calibri"/>
        <family val="2"/>
      </rPr>
      <t>ότι θα πρέπει υποχρεωτικά  να συμπληρωθούν!!!</t>
    </r>
  </si>
  <si>
    <r>
      <t>* Μπορείτε να συμπληρώσετε μόνο τα πεδία κίτρινου χρώματος.</t>
    </r>
    <r>
      <rPr>
        <sz val="9"/>
        <color indexed="10"/>
        <rFont val="Calibri"/>
        <family val="2"/>
        <charset val="161"/>
      </rPr>
      <t xml:space="preserve">
*Εκτυπώστε μόνο τις σελίδες που περιέχουν καταχωρήσεις του επενδυτικού σας προγράμματος στον πίνακα (σειρές μέχρι τον τελευταίο Α/Α που έχετε καταχωρήσει).
</t>
    </r>
    <r>
      <rPr>
        <b/>
        <sz val="9"/>
        <color indexed="10"/>
        <rFont val="Calibri"/>
        <family val="2"/>
        <charset val="161"/>
      </rPr>
      <t>*** Πεδία με ΚΟΚΚΙΝΟ ΧΡΩΜΑ επισημαίνουν ότι θα πρέπει υποχρεωτικά  να συμπληρωθούν!!!</t>
    </r>
  </si>
  <si>
    <r>
      <t>* Μπορείτε να συμπληρώσετε μόνο τα πεδία κίτρινου χρώματος.</t>
    </r>
    <r>
      <rPr>
        <sz val="9"/>
        <color indexed="10"/>
        <rFont val="Calibri"/>
        <family val="2"/>
        <charset val="161"/>
      </rPr>
      <t xml:space="preserve">
*Εκτυπώστε μόνο τις σελίδες που περιέχουν καταχωρήσεις του επενδυτικού σας προγράμματος στον πίνακα (σειρές μέχρι τον τελευταίο Α/Α που έχετε καταχωρήσει).                                                                                                                  </t>
    </r>
    <r>
      <rPr>
        <b/>
        <sz val="9"/>
        <color indexed="10"/>
        <rFont val="Calibri"/>
        <family val="2"/>
      </rPr>
      <t>*** Πεδία με ΚΟΚΚΙΝΟ ΧΡΩΜΑ επισημαίνουν ότι θα πρέπει υποχρεωτικά  να συμπληρωθούν!!!</t>
    </r>
  </si>
  <si>
    <r>
      <t>* Μπορείτε να συμπληρώσετε μόνο τα πεδία κίτρινου χρώματος.</t>
    </r>
    <r>
      <rPr>
        <sz val="9"/>
        <color indexed="10"/>
        <rFont val="Calibri"/>
        <family val="2"/>
        <charset val="161"/>
      </rPr>
      <t xml:space="preserve">
*Εκτυπώστε μόνο τις σελίδες που περιέχουν καταχωρήσεις του επενδυτικού σας προγράμματος στον πίνακα (σειρές μέχρι τον τελευταίο Α/Α που έχετε καταχωρήσει).                                                                                                                 </t>
    </r>
    <r>
      <rPr>
        <b/>
        <sz val="9"/>
        <color indexed="10"/>
        <rFont val="Calibri"/>
        <family val="2"/>
      </rPr>
      <t>*** Πεδία με ΚΟΚΚΙΝΟ ΧΡΩΜΑ επισημαίνουν ότι θα πρέπει υποχρεωτικά  να συμπληρωθούν!!!</t>
    </r>
  </si>
  <si>
    <r>
      <t>Συμπληρώστε μόνο τα πεδία που φαίνονται με</t>
    </r>
    <r>
      <rPr>
        <b/>
        <sz val="11"/>
        <color indexed="8"/>
        <rFont val="Calibri"/>
        <family val="2"/>
      </rPr>
      <t xml:space="preserve"> κίτρινο χρώμα</t>
    </r>
    <r>
      <rPr>
        <sz val="11"/>
        <color indexed="8"/>
        <rFont val="Calibri"/>
        <family val="2"/>
      </rPr>
      <t>. Κίτρινα πεδία που κατά την συμπλήρωση εμφανίζονται με</t>
    </r>
    <r>
      <rPr>
        <b/>
        <sz val="11"/>
        <color indexed="8"/>
        <rFont val="Calibri"/>
        <family val="2"/>
      </rPr>
      <t xml:space="preserve"> κόκκινο χρώμα</t>
    </r>
    <r>
      <rPr>
        <sz val="11"/>
        <color indexed="8"/>
        <rFont val="Calibri"/>
        <family val="2"/>
      </rPr>
      <t xml:space="preserve">, επισημαίνουν </t>
    </r>
    <r>
      <rPr>
        <b/>
        <sz val="11"/>
        <color indexed="8"/>
        <rFont val="Calibri"/>
        <family val="2"/>
      </rPr>
      <t xml:space="preserve">ΥΠΟΧΡΕΩΣΗ ΓΙΑ ΣΥΜΠΛΗΡΩΣΗ. </t>
    </r>
  </si>
  <si>
    <t xml:space="preserve">Υποχρεωτική δήλωση τι αφορά κάθε είδος, επιλέγοντας μια εκ των  επιλογών   </t>
  </si>
  <si>
    <r>
      <rPr>
        <b/>
        <sz val="7.5"/>
        <color indexed="56"/>
        <rFont val="Calibri"/>
        <family val="2"/>
      </rPr>
      <t xml:space="preserve"> Νέος Εξοπλισμός/ Μηχάνημα/ Όχημα</t>
    </r>
    <r>
      <rPr>
        <b/>
        <sz val="7.5"/>
        <color indexed="8"/>
        <rFont val="Calibri"/>
        <family val="2"/>
      </rPr>
      <t xml:space="preserve">                                 </t>
    </r>
    <r>
      <rPr>
        <b/>
        <sz val="7.5"/>
        <color indexed="53"/>
        <rFont val="Calibri"/>
        <family val="2"/>
      </rPr>
      <t xml:space="preserve"> Απλή Αντικατάσταση    </t>
    </r>
    <r>
      <rPr>
        <b/>
        <sz val="7.5"/>
        <color indexed="8"/>
        <rFont val="Calibri"/>
        <family val="2"/>
      </rPr>
      <t xml:space="preserve">                   </t>
    </r>
    <r>
      <rPr>
        <b/>
        <sz val="7.5"/>
        <color indexed="17"/>
        <rFont val="Calibri"/>
        <family val="2"/>
      </rPr>
      <t xml:space="preserve">Αναβάθμιση  με πιο αποδοτικό                 </t>
    </r>
    <r>
      <rPr>
        <b/>
        <sz val="7.5"/>
        <color rgb="FFFF0000"/>
        <rFont val="Calibri"/>
        <family val="2"/>
      </rPr>
      <t>Κάλυψη πρόσθετων αναγκών μόνο για περιπτώσεις αγοράς  Βαρελιών ιδίων προδιαγραφών</t>
    </r>
  </si>
  <si>
    <t>Κάλυψη πρόσθετων αναγκών μόνο για περιπτώσεις αγοράς  Βαρελιών ιδίων προδιαγραφών</t>
  </si>
  <si>
    <r>
      <rPr>
        <b/>
        <u/>
        <sz val="9"/>
        <rFont val="Calibri"/>
        <family val="2"/>
      </rPr>
      <t>Μέτρο ΕΠΣΑ 3.α -10η Προκήρυξη</t>
    </r>
    <r>
      <rPr>
        <b/>
        <sz val="9"/>
        <color indexed="8"/>
        <rFont val="Calibri"/>
        <family val="2"/>
        <charset val="161"/>
      </rPr>
      <t xml:space="preserve">
Επενδύσεις στις Οινοποιητικές Επιχειρήσεις</t>
    </r>
  </si>
  <si>
    <t>Ver.5- 26/03/2021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</si>
</sst>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43" formatCode="_-* #,##0.00\ _€_-;\-* #,##0.00\ _€_-;_-* &quot;-&quot;??\ _€_-;_-@_-"/>
    <numFmt numFmtId="164" formatCode="#,##0.00\ &quot;€&quot;"/>
    <numFmt numFmtId="165" formatCode="#,##0\ &quot;€&quot;"/>
    <numFmt numFmtId="166" formatCode="_-* #,##0\ _€_-;\-* #,##0\ _€_-;_-* &quot;-&quot;??\ _€_-;_-@_-"/>
    <numFmt numFmtId="167" formatCode="[$€-2]\ #,##0"/>
    <numFmt numFmtId="168" formatCode="_-* #,##0.000\ _€_-;\-* #,##0.000\ _€_-;_-* &quot;-&quot;??\ _€_-;_-@_-"/>
    <numFmt numFmtId="169" formatCode="#,##0.00_ ;\-#,##0.00\ "/>
    <numFmt numFmtId="170" formatCode="#,##0.0_ ;\-#,##0.0\ "/>
  </numFmts>
  <fonts count="147" x14ac:knownFonts="1">
    <font>
      <sz val="11"/>
      <color theme="1"/>
      <name val="Calibri"/>
      <family val="2"/>
      <scheme val="minor"/>
    </font>
    <font>
      <sz val="11"/>
      <color indexed="8"/>
      <name val="Calibri"/>
      <family val="2"/>
      <charset val="161"/>
    </font>
    <font>
      <b/>
      <sz val="11"/>
      <color indexed="8"/>
      <name val="Calibri"/>
      <family val="2"/>
      <charset val="161"/>
    </font>
    <font>
      <b/>
      <sz val="11"/>
      <color indexed="8"/>
      <name val="Calibri"/>
      <family val="2"/>
    </font>
    <font>
      <sz val="11"/>
      <color indexed="8"/>
      <name val="Calibri"/>
      <family val="2"/>
    </font>
    <font>
      <sz val="9"/>
      <color indexed="8"/>
      <name val="Calibri"/>
      <family val="2"/>
    </font>
    <font>
      <b/>
      <i/>
      <sz val="9"/>
      <color indexed="8"/>
      <name val="Calibri"/>
      <family val="2"/>
    </font>
    <font>
      <b/>
      <u/>
      <sz val="11"/>
      <color indexed="8"/>
      <name val="Calibri"/>
      <family val="2"/>
      <charset val="161"/>
    </font>
    <font>
      <sz val="9"/>
      <name val="Calibri"/>
      <family val="2"/>
      <charset val="161"/>
    </font>
    <font>
      <b/>
      <sz val="9"/>
      <name val="Calibri"/>
      <family val="2"/>
      <charset val="161"/>
    </font>
    <font>
      <b/>
      <sz val="14"/>
      <color indexed="18"/>
      <name val="Calibri"/>
      <family val="2"/>
    </font>
    <font>
      <b/>
      <sz val="9"/>
      <color indexed="8"/>
      <name val="Calibri"/>
      <family val="2"/>
    </font>
    <font>
      <b/>
      <sz val="8"/>
      <color indexed="8"/>
      <name val="Calibri"/>
      <family val="2"/>
    </font>
    <font>
      <b/>
      <sz val="7"/>
      <color indexed="8"/>
      <name val="Calibri"/>
      <family val="2"/>
    </font>
    <font>
      <sz val="9"/>
      <color indexed="81"/>
      <name val="Calibri"/>
      <family val="2"/>
    </font>
    <font>
      <sz val="7"/>
      <color indexed="8"/>
      <name val="Calibri"/>
      <family val="2"/>
    </font>
    <font>
      <sz val="8"/>
      <color indexed="8"/>
      <name val="Calibri"/>
      <family val="2"/>
    </font>
    <font>
      <b/>
      <u/>
      <sz val="9"/>
      <color indexed="81"/>
      <name val="Calibri"/>
      <family val="2"/>
    </font>
    <font>
      <b/>
      <u/>
      <sz val="11"/>
      <color indexed="18"/>
      <name val="Calibri"/>
      <family val="2"/>
    </font>
    <font>
      <b/>
      <sz val="10"/>
      <color indexed="8"/>
      <name val="Calibri"/>
      <family val="2"/>
    </font>
    <font>
      <i/>
      <sz val="8"/>
      <color indexed="8"/>
      <name val="Calibri"/>
      <family val="2"/>
    </font>
    <font>
      <i/>
      <sz val="9"/>
      <color indexed="8"/>
      <name val="Calibri"/>
      <family val="2"/>
    </font>
    <font>
      <b/>
      <i/>
      <sz val="8"/>
      <color indexed="8"/>
      <name val="Calibri"/>
      <family val="2"/>
    </font>
    <font>
      <i/>
      <sz val="9"/>
      <color indexed="8"/>
      <name val="Calibri"/>
      <family val="2"/>
      <charset val="161"/>
    </font>
    <font>
      <sz val="8"/>
      <color indexed="81"/>
      <name val="Calibri"/>
      <family val="2"/>
      <charset val="161"/>
    </font>
    <font>
      <b/>
      <u/>
      <sz val="8"/>
      <color indexed="81"/>
      <name val="Calibri"/>
      <family val="2"/>
      <charset val="161"/>
    </font>
    <font>
      <u/>
      <sz val="8"/>
      <color indexed="81"/>
      <name val="Calibri"/>
      <family val="2"/>
      <charset val="161"/>
    </font>
    <font>
      <i/>
      <sz val="8"/>
      <color indexed="81"/>
      <name val="Calibri"/>
      <family val="2"/>
      <charset val="161"/>
    </font>
    <font>
      <b/>
      <sz val="9"/>
      <color indexed="81"/>
      <name val="Tahoma"/>
      <family val="2"/>
      <charset val="161"/>
    </font>
    <font>
      <sz val="9"/>
      <color indexed="10"/>
      <name val="Calibri"/>
      <family val="2"/>
      <charset val="161"/>
    </font>
    <font>
      <b/>
      <sz val="9"/>
      <color indexed="10"/>
      <name val="Calibri"/>
      <family val="2"/>
      <charset val="161"/>
    </font>
    <font>
      <b/>
      <sz val="9"/>
      <color indexed="81"/>
      <name val="Calibri"/>
      <family val="2"/>
    </font>
    <font>
      <sz val="9"/>
      <color indexed="81"/>
      <name val="Tahoma"/>
      <family val="2"/>
      <charset val="161"/>
    </font>
    <font>
      <sz val="9"/>
      <color indexed="81"/>
      <name val="Tahoma"/>
      <family val="2"/>
    </font>
    <font>
      <sz val="9"/>
      <color indexed="8"/>
      <name val="Calibri"/>
      <family val="2"/>
      <charset val="161"/>
    </font>
    <font>
      <b/>
      <sz val="11"/>
      <color indexed="18"/>
      <name val="Calibri"/>
      <family val="2"/>
      <charset val="161"/>
    </font>
    <font>
      <b/>
      <sz val="12"/>
      <color indexed="18"/>
      <name val="Calibri"/>
      <family val="2"/>
      <charset val="161"/>
    </font>
    <font>
      <i/>
      <sz val="7"/>
      <color indexed="23"/>
      <name val="Calibri"/>
      <family val="2"/>
      <charset val="161"/>
    </font>
    <font>
      <i/>
      <sz val="8"/>
      <color indexed="16"/>
      <name val="Calibri"/>
      <family val="2"/>
      <charset val="161"/>
    </font>
    <font>
      <i/>
      <sz val="8"/>
      <color indexed="23"/>
      <name val="Calibri"/>
      <family val="2"/>
      <charset val="161"/>
    </font>
    <font>
      <b/>
      <i/>
      <sz val="8"/>
      <color indexed="8"/>
      <name val="Calibri"/>
      <family val="2"/>
      <charset val="161"/>
    </font>
    <font>
      <b/>
      <sz val="9"/>
      <color indexed="8"/>
      <name val="Calibri"/>
      <family val="2"/>
      <charset val="161"/>
    </font>
    <font>
      <b/>
      <u/>
      <sz val="9"/>
      <color indexed="8"/>
      <name val="Calibri"/>
      <family val="2"/>
      <charset val="161"/>
    </font>
    <font>
      <b/>
      <u/>
      <sz val="9"/>
      <color indexed="12"/>
      <name val="Calibri"/>
      <family val="2"/>
      <charset val="161"/>
    </font>
    <font>
      <b/>
      <i/>
      <sz val="10"/>
      <color indexed="8"/>
      <name val="Calibri"/>
      <family val="2"/>
      <charset val="161"/>
    </font>
    <font>
      <u/>
      <sz val="11"/>
      <color indexed="8"/>
      <name val="Calibri"/>
      <family val="2"/>
      <charset val="161"/>
    </font>
    <font>
      <b/>
      <sz val="9"/>
      <color indexed="12"/>
      <name val="Calibri"/>
      <family val="2"/>
      <charset val="161"/>
    </font>
    <font>
      <i/>
      <sz val="11"/>
      <color indexed="8"/>
      <name val="Calibri"/>
      <family val="2"/>
      <charset val="161"/>
    </font>
    <font>
      <b/>
      <sz val="10"/>
      <color indexed="10"/>
      <name val="Calibri"/>
      <family val="2"/>
      <charset val="161"/>
    </font>
    <font>
      <b/>
      <sz val="10"/>
      <color indexed="8"/>
      <name val="Calibri"/>
      <family val="2"/>
      <charset val="161"/>
    </font>
    <font>
      <b/>
      <sz val="16"/>
      <color indexed="8"/>
      <name val="Calibri"/>
      <family val="2"/>
      <charset val="161"/>
    </font>
    <font>
      <b/>
      <u/>
      <sz val="10"/>
      <color indexed="8"/>
      <name val="Calibri"/>
      <family val="2"/>
      <charset val="161"/>
    </font>
    <font>
      <sz val="8"/>
      <color indexed="81"/>
      <name val="Tahoma"/>
      <family val="2"/>
    </font>
    <font>
      <b/>
      <sz val="9"/>
      <color indexed="10"/>
      <name val="Calibri"/>
      <family val="2"/>
    </font>
    <font>
      <b/>
      <u/>
      <sz val="10"/>
      <color indexed="10"/>
      <name val="Calibri"/>
      <family val="2"/>
    </font>
    <font>
      <b/>
      <u/>
      <sz val="9"/>
      <name val="Calibri"/>
      <family val="2"/>
    </font>
    <font>
      <sz val="11"/>
      <color theme="1"/>
      <name val="Calibri"/>
      <family val="2"/>
      <scheme val="minor"/>
    </font>
    <font>
      <sz val="11"/>
      <color theme="0"/>
      <name val="Calibri"/>
      <family val="2"/>
      <scheme val="minor"/>
    </font>
    <font>
      <sz val="11"/>
      <color theme="1"/>
      <name val="Calibri"/>
      <family val="2"/>
      <charset val="161"/>
      <scheme val="minor"/>
    </font>
    <font>
      <u/>
      <sz val="11"/>
      <color theme="1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2"/>
      <color theme="1"/>
      <name val="Calibri"/>
      <family val="2"/>
      <scheme val="minor"/>
    </font>
    <font>
      <sz val="9"/>
      <color theme="1"/>
      <name val="Calibri"/>
      <family val="2"/>
      <charset val="161"/>
    </font>
    <font>
      <b/>
      <sz val="10"/>
      <color theme="1"/>
      <name val="Calibri"/>
      <family val="2"/>
      <scheme val="minor"/>
    </font>
    <font>
      <b/>
      <u/>
      <sz val="11"/>
      <color theme="1"/>
      <name val="Calibri"/>
      <family val="2"/>
      <charset val="161"/>
      <scheme val="minor"/>
    </font>
    <font>
      <sz val="11"/>
      <color rgb="FF000099"/>
      <name val="Calibri"/>
      <family val="2"/>
      <scheme val="minor"/>
    </font>
    <font>
      <b/>
      <sz val="10"/>
      <color rgb="FFFF0000"/>
      <name val="Calibri"/>
      <family val="2"/>
      <scheme val="minor"/>
    </font>
    <font>
      <sz val="10"/>
      <color theme="1"/>
      <name val="Calibri"/>
      <family val="2"/>
      <scheme val="minor"/>
    </font>
    <font>
      <i/>
      <sz val="8"/>
      <color theme="1"/>
      <name val="Calibri"/>
      <family val="2"/>
      <scheme val="minor"/>
    </font>
    <font>
      <sz val="9"/>
      <color theme="1"/>
      <name val="Calibri"/>
      <family val="2"/>
      <scheme val="minor"/>
    </font>
    <font>
      <sz val="8"/>
      <color theme="1"/>
      <name val="Calibri"/>
      <family val="2"/>
      <scheme val="minor"/>
    </font>
    <font>
      <i/>
      <sz val="9"/>
      <color theme="1"/>
      <name val="Calibri"/>
      <family val="2"/>
      <scheme val="minor"/>
    </font>
    <font>
      <sz val="9"/>
      <color theme="1" tint="0.249977111117893"/>
      <name val="Calibri"/>
      <family val="2"/>
      <scheme val="minor"/>
    </font>
    <font>
      <sz val="11"/>
      <color rgb="FF0033CC"/>
      <name val="Calibri"/>
      <family val="2"/>
      <scheme val="minor"/>
    </font>
    <font>
      <sz val="8"/>
      <color rgb="FF0033CC"/>
      <name val="Calibri"/>
      <family val="2"/>
      <scheme val="minor"/>
    </font>
    <font>
      <i/>
      <sz val="9"/>
      <color theme="1"/>
      <name val="Calibri"/>
      <family val="2"/>
      <charset val="161"/>
      <scheme val="minor"/>
    </font>
    <font>
      <sz val="11"/>
      <color theme="0" tint="-0.34998626667073579"/>
      <name val="Calibri"/>
      <family val="2"/>
      <scheme val="minor"/>
    </font>
    <font>
      <b/>
      <sz val="9"/>
      <color theme="1"/>
      <name val="Calibri"/>
      <family val="2"/>
      <scheme val="minor"/>
    </font>
    <font>
      <sz val="9"/>
      <color theme="0" tint="-0.499984740745262"/>
      <name val="Calibri"/>
      <family val="2"/>
      <scheme val="minor"/>
    </font>
    <font>
      <sz val="11"/>
      <color theme="1" tint="0.249977111117893"/>
      <name val="Calibri"/>
      <family val="2"/>
      <scheme val="minor"/>
    </font>
    <font>
      <sz val="7"/>
      <color theme="1"/>
      <name val="Calibri"/>
      <family val="2"/>
      <scheme val="minor"/>
    </font>
    <font>
      <sz val="12"/>
      <color theme="1"/>
      <name val="Calibri"/>
      <family val="2"/>
      <scheme val="minor"/>
    </font>
    <font>
      <b/>
      <sz val="8"/>
      <color rgb="FF000099"/>
      <name val="Calibri"/>
      <family val="2"/>
      <charset val="161"/>
      <scheme val="minor"/>
    </font>
    <font>
      <sz val="8"/>
      <color theme="0" tint="-0.14999847407452621"/>
      <name val="Calibri"/>
      <family val="2"/>
      <scheme val="minor"/>
    </font>
    <font>
      <b/>
      <sz val="11"/>
      <color theme="1"/>
      <name val="Calibri"/>
      <family val="2"/>
      <charset val="161"/>
      <scheme val="minor"/>
    </font>
    <font>
      <b/>
      <sz val="11"/>
      <color rgb="FF0000FF"/>
      <name val="Calibri"/>
      <family val="2"/>
      <charset val="161"/>
      <scheme val="minor"/>
    </font>
    <font>
      <b/>
      <sz val="11"/>
      <color rgb="FFFF0000"/>
      <name val="Calibri"/>
      <family val="2"/>
      <charset val="161"/>
      <scheme val="minor"/>
    </font>
    <font>
      <b/>
      <sz val="7"/>
      <color theme="1"/>
      <name val="Calibri"/>
      <family val="2"/>
    </font>
    <font>
      <b/>
      <sz val="10"/>
      <color rgb="FFFF0000"/>
      <name val="Calibri"/>
      <family val="2"/>
      <charset val="161"/>
      <scheme val="minor"/>
    </font>
    <font>
      <b/>
      <sz val="11"/>
      <name val="Calibri"/>
      <family val="2"/>
      <charset val="161"/>
      <scheme val="minor"/>
    </font>
    <font>
      <b/>
      <sz val="8"/>
      <color rgb="FFFF0000"/>
      <name val="Calibri"/>
      <family val="2"/>
      <scheme val="minor"/>
    </font>
    <font>
      <b/>
      <sz val="12"/>
      <color theme="0"/>
      <name val="Calibri"/>
      <family val="2"/>
      <charset val="161"/>
      <scheme val="minor"/>
    </font>
    <font>
      <sz val="8"/>
      <color theme="0" tint="-0.34998626667073579"/>
      <name val="Calibri"/>
      <family val="2"/>
      <scheme val="minor"/>
    </font>
    <font>
      <sz val="9"/>
      <name val="Calibri"/>
      <family val="2"/>
      <scheme val="minor"/>
    </font>
    <font>
      <i/>
      <sz val="8"/>
      <color theme="0" tint="-0.34998626667073579"/>
      <name val="Calibri"/>
      <family val="2"/>
      <charset val="161"/>
      <scheme val="minor"/>
    </font>
    <font>
      <b/>
      <sz val="10"/>
      <color theme="0" tint="-0.34998626667073579"/>
      <name val="Calibri"/>
      <family val="2"/>
      <scheme val="minor"/>
    </font>
    <font>
      <b/>
      <sz val="8"/>
      <color theme="0" tint="-0.34998626667073579"/>
      <name val="Calibri"/>
      <family val="2"/>
      <scheme val="minor"/>
    </font>
    <font>
      <sz val="7"/>
      <color theme="5" tint="-0.499984740745262"/>
      <name val="Calibri"/>
      <family val="2"/>
      <scheme val="minor"/>
    </font>
    <font>
      <b/>
      <i/>
      <sz val="9"/>
      <color theme="1"/>
      <name val="Calibri"/>
      <family val="2"/>
      <scheme val="minor"/>
    </font>
    <font>
      <sz val="9"/>
      <color rgb="FF800000"/>
      <name val="Calibri"/>
      <family val="2"/>
      <scheme val="minor"/>
    </font>
    <font>
      <sz val="7"/>
      <color rgb="FF800000"/>
      <name val="Calibri"/>
      <family val="2"/>
      <scheme val="minor"/>
    </font>
    <font>
      <sz val="7"/>
      <color theme="1"/>
      <name val="Calibri"/>
      <family val="2"/>
      <charset val="161"/>
      <scheme val="minor"/>
    </font>
    <font>
      <b/>
      <sz val="7"/>
      <color theme="1" tint="0.499984740745262"/>
      <name val="Calibri"/>
      <family val="2"/>
      <scheme val="minor"/>
    </font>
    <font>
      <b/>
      <sz val="7"/>
      <color theme="1" tint="0.499984740745262"/>
      <name val="Calibri"/>
      <family val="2"/>
      <charset val="161"/>
      <scheme val="minor"/>
    </font>
    <font>
      <b/>
      <sz val="10"/>
      <color theme="1"/>
      <name val="Calibri"/>
      <family val="2"/>
      <charset val="161"/>
      <scheme val="minor"/>
    </font>
    <font>
      <b/>
      <u/>
      <sz val="8"/>
      <color theme="9" tint="-0.499984740745262"/>
      <name val="Calibri"/>
      <family val="2"/>
      <charset val="161"/>
      <scheme val="minor"/>
    </font>
    <font>
      <sz val="10"/>
      <color theme="1"/>
      <name val="Calibri"/>
      <family val="2"/>
      <charset val="161"/>
      <scheme val="minor"/>
    </font>
    <font>
      <i/>
      <sz val="7"/>
      <color theme="1"/>
      <name val="Calibri"/>
      <family val="2"/>
      <charset val="161"/>
      <scheme val="minor"/>
    </font>
    <font>
      <sz val="9"/>
      <color theme="9" tint="-0.499984740745262"/>
      <name val="Calibri"/>
      <family val="2"/>
      <scheme val="minor"/>
    </font>
    <font>
      <b/>
      <sz val="52"/>
      <color rgb="FFFF0000"/>
      <name val="Calibri"/>
      <family val="2"/>
      <charset val="161"/>
      <scheme val="minor"/>
    </font>
    <font>
      <b/>
      <sz val="8"/>
      <name val="Calibri"/>
      <family val="2"/>
      <charset val="161"/>
      <scheme val="minor"/>
    </font>
    <font>
      <sz val="8"/>
      <name val="Calibri"/>
      <family val="2"/>
      <charset val="161"/>
      <scheme val="minor"/>
    </font>
    <font>
      <i/>
      <sz val="9"/>
      <color theme="1" tint="0.499984740745262"/>
      <name val="Calibri"/>
      <family val="2"/>
      <charset val="161"/>
      <scheme val="minor"/>
    </font>
    <font>
      <sz val="11"/>
      <color theme="1" tint="4.9989318521683403E-2"/>
      <name val="Calibri"/>
      <family val="2"/>
      <charset val="161"/>
      <scheme val="minor"/>
    </font>
    <font>
      <sz val="11"/>
      <name val="Calibri"/>
      <family val="2"/>
      <scheme val="minor"/>
    </font>
    <font>
      <b/>
      <sz val="10"/>
      <color theme="0" tint="-0.34998626667073579"/>
      <name val="Calibri"/>
      <family val="2"/>
      <charset val="161"/>
      <scheme val="minor"/>
    </font>
    <font>
      <sz val="7"/>
      <color theme="0"/>
      <name val="Calibri"/>
      <family val="2"/>
      <charset val="161"/>
      <scheme val="minor"/>
    </font>
    <font>
      <b/>
      <u/>
      <sz val="16"/>
      <color theme="0"/>
      <name val="Calibri"/>
      <family val="2"/>
      <scheme val="minor"/>
    </font>
    <font>
      <b/>
      <sz val="9"/>
      <color rgb="FFFF0000"/>
      <name val="Calibri"/>
      <family val="2"/>
      <scheme val="minor"/>
    </font>
    <font>
      <b/>
      <sz val="8"/>
      <color theme="5" tint="-0.249977111117893"/>
      <name val="Calibri"/>
      <family val="2"/>
      <scheme val="minor"/>
    </font>
    <font>
      <b/>
      <sz val="9"/>
      <name val="Calibri"/>
      <family val="2"/>
      <scheme val="minor"/>
    </font>
    <font>
      <b/>
      <sz val="16"/>
      <color theme="0"/>
      <name val="Calibri"/>
      <family val="2"/>
      <charset val="161"/>
      <scheme val="minor"/>
    </font>
    <font>
      <b/>
      <i/>
      <sz val="10"/>
      <color rgb="FFFF0000"/>
      <name val="Calibri"/>
      <family val="2"/>
      <charset val="161"/>
      <scheme val="minor"/>
    </font>
    <font>
      <b/>
      <sz val="13"/>
      <color theme="1"/>
      <name val="Calibri"/>
      <family val="2"/>
      <scheme val="minor"/>
    </font>
    <font>
      <b/>
      <sz val="10"/>
      <color rgb="FF000099"/>
      <name val="Calibri"/>
      <family val="2"/>
      <scheme val="minor"/>
    </font>
    <font>
      <sz val="10"/>
      <color rgb="FF000099"/>
      <name val="Calibri"/>
      <family val="2"/>
      <scheme val="minor"/>
    </font>
    <font>
      <i/>
      <sz val="7"/>
      <color theme="0"/>
      <name val="Calibri"/>
      <family val="2"/>
      <charset val="161"/>
      <scheme val="minor"/>
    </font>
    <font>
      <i/>
      <sz val="10"/>
      <color rgb="FFFF0000"/>
      <name val="Calibri"/>
      <family val="2"/>
      <scheme val="minor"/>
    </font>
    <font>
      <b/>
      <sz val="12"/>
      <color rgb="FFFF0000"/>
      <name val="Calibri"/>
      <family val="2"/>
      <charset val="161"/>
      <scheme val="minor"/>
    </font>
    <font>
      <sz val="8"/>
      <color rgb="FF800000"/>
      <name val="Calibri"/>
      <family val="2"/>
      <scheme val="minor"/>
    </font>
    <font>
      <b/>
      <sz val="9"/>
      <color theme="1"/>
      <name val="Calibri"/>
      <family val="2"/>
      <charset val="161"/>
      <scheme val="minor"/>
    </font>
    <font>
      <b/>
      <sz val="12"/>
      <color rgb="FF000099"/>
      <name val="Calibri"/>
      <family val="2"/>
      <scheme val="minor"/>
    </font>
    <font>
      <b/>
      <sz val="20"/>
      <color rgb="FFFF0000"/>
      <name val="Calibri"/>
      <family val="2"/>
      <scheme val="minor"/>
    </font>
    <font>
      <b/>
      <u/>
      <sz val="10"/>
      <color theme="1"/>
      <name val="Calibri"/>
      <family val="2"/>
      <charset val="161"/>
      <scheme val="minor"/>
    </font>
    <font>
      <b/>
      <u/>
      <sz val="9"/>
      <color rgb="FFFF0000"/>
      <name val="Calibri"/>
      <family val="2"/>
      <charset val="161"/>
      <scheme val="minor"/>
    </font>
    <font>
      <b/>
      <sz val="9"/>
      <color theme="1"/>
      <name val="Calibri"/>
      <family val="2"/>
      <charset val="161"/>
    </font>
    <font>
      <b/>
      <sz val="8"/>
      <color theme="1"/>
      <name val="Calibri"/>
      <family val="2"/>
      <scheme val="minor"/>
    </font>
    <font>
      <b/>
      <sz val="7"/>
      <color theme="1"/>
      <name val="Calibri"/>
      <family val="2"/>
      <scheme val="minor"/>
    </font>
    <font>
      <sz val="8"/>
      <color theme="1"/>
      <name val="Calibri"/>
      <family val="2"/>
      <charset val="161"/>
      <scheme val="minor"/>
    </font>
    <font>
      <b/>
      <sz val="7.5"/>
      <color theme="1"/>
      <name val="Calibri"/>
      <family val="2"/>
    </font>
    <font>
      <b/>
      <sz val="7.5"/>
      <color indexed="56"/>
      <name val="Calibri"/>
      <family val="2"/>
    </font>
    <font>
      <b/>
      <sz val="7.5"/>
      <color indexed="8"/>
      <name val="Calibri"/>
      <family val="2"/>
    </font>
    <font>
      <b/>
      <sz val="7.5"/>
      <color indexed="53"/>
      <name val="Calibri"/>
      <family val="2"/>
    </font>
    <font>
      <b/>
      <sz val="7.5"/>
      <color indexed="17"/>
      <name val="Calibri"/>
      <family val="2"/>
    </font>
    <font>
      <b/>
      <sz val="7.5"/>
      <color rgb="FFFF0000"/>
      <name val="Calibri"/>
      <family val="2"/>
    </font>
  </fonts>
  <fills count="22">
    <fill>
      <patternFill patternType="none"/>
    </fill>
    <fill>
      <patternFill patternType="gray125"/>
    </fill>
    <fill>
      <patternFill patternType="solid">
        <fgColor indexed="65"/>
        <bgColor indexed="64"/>
      </patternFill>
    </fill>
    <fill>
      <patternFill patternType="solid">
        <fgColor rgb="FFFF0000"/>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9" tint="-0.249977111117893"/>
        <bgColor indexed="64"/>
      </patternFill>
    </fill>
    <fill>
      <patternFill patternType="solid">
        <fgColor theme="1" tint="0.499984740745262"/>
        <bgColor indexed="64"/>
      </patternFill>
    </fill>
    <fill>
      <patternFill patternType="lightUp">
        <bgColor theme="0"/>
      </patternFill>
    </fill>
    <fill>
      <patternFill patternType="solid">
        <fgColor theme="8" tint="0.79998168889431442"/>
        <bgColor indexed="64"/>
      </patternFill>
    </fill>
    <fill>
      <patternFill patternType="solid">
        <fgColor rgb="FFF1F5E7"/>
        <bgColor indexed="64"/>
      </patternFill>
    </fill>
    <fill>
      <patternFill patternType="solid">
        <fgColor rgb="FFF8F7F2"/>
        <bgColor indexed="64"/>
      </patternFill>
    </fill>
  </fills>
  <borders count="4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xf numFmtId="43" fontId="56" fillId="0" borderId="0" applyFont="0" applyFill="0" applyBorder="0" applyAlignment="0" applyProtection="0"/>
    <xf numFmtId="44" fontId="58" fillId="0" borderId="0" applyFont="0" applyFill="0" applyBorder="0" applyAlignment="0" applyProtection="0"/>
    <xf numFmtId="0" fontId="59" fillId="0" borderId="0" applyNumberFormat="0" applyFill="0" applyBorder="0" applyAlignment="0" applyProtection="0"/>
    <xf numFmtId="0" fontId="58" fillId="0" borderId="0"/>
    <xf numFmtId="9" fontId="56" fillId="0" borderId="0" applyFont="0" applyFill="0" applyBorder="0" applyAlignment="0" applyProtection="0"/>
    <xf numFmtId="9" fontId="58" fillId="0" borderId="0" applyFont="0" applyFill="0" applyBorder="0" applyAlignment="0" applyProtection="0"/>
  </cellStyleXfs>
  <cellXfs count="396">
    <xf numFmtId="0" fontId="0" fillId="0" borderId="0" xfId="0"/>
    <xf numFmtId="0" fontId="57" fillId="3" borderId="0" xfId="0" applyFont="1" applyFill="1" applyAlignment="1" applyProtection="1">
      <alignment vertical="center"/>
      <protection hidden="1"/>
    </xf>
    <xf numFmtId="0" fontId="0" fillId="4" borderId="0" xfId="0" applyFill="1" applyAlignment="1" applyProtection="1">
      <alignment vertical="center"/>
      <protection hidden="1"/>
    </xf>
    <xf numFmtId="0" fontId="62" fillId="4" borderId="0" xfId="0" applyFont="1" applyFill="1" applyAlignment="1" applyProtection="1">
      <alignment horizontal="center" vertical="top"/>
      <protection hidden="1"/>
    </xf>
    <xf numFmtId="0" fontId="0" fillId="4" borderId="0" xfId="0" applyFill="1" applyAlignment="1" applyProtection="1">
      <alignment vertical="center" wrapText="1"/>
      <protection hidden="1"/>
    </xf>
    <xf numFmtId="0" fontId="60" fillId="4" borderId="0" xfId="0" applyFont="1" applyFill="1" applyAlignment="1" applyProtection="1">
      <alignment horizontal="center" vertical="top"/>
      <protection hidden="1"/>
    </xf>
    <xf numFmtId="0" fontId="0" fillId="4" borderId="0" xfId="0" applyFill="1" applyAlignment="1" applyProtection="1">
      <alignment vertical="top" wrapText="1"/>
      <protection hidden="1"/>
    </xf>
    <xf numFmtId="0" fontId="63" fillId="4" borderId="0" xfId="0" applyFont="1" applyFill="1" applyAlignment="1" applyProtection="1">
      <alignment horizontal="left" vertical="top"/>
      <protection hidden="1"/>
    </xf>
    <xf numFmtId="0" fontId="63" fillId="4" borderId="0" xfId="0" applyFont="1" applyFill="1" applyAlignment="1" applyProtection="1">
      <alignment horizontal="left"/>
      <protection hidden="1"/>
    </xf>
    <xf numFmtId="0" fontId="0" fillId="4" borderId="0" xfId="0" applyFont="1" applyFill="1" applyAlignment="1" applyProtection="1">
      <alignment horizontal="center" vertical="top"/>
      <protection hidden="1"/>
    </xf>
    <xf numFmtId="0" fontId="59" fillId="4" borderId="0" xfId="3" applyFill="1" applyAlignment="1" applyProtection="1">
      <alignment horizontal="right" vertical="center" wrapText="1"/>
      <protection hidden="1"/>
    </xf>
    <xf numFmtId="0" fontId="0" fillId="5" borderId="1" xfId="0" applyFill="1" applyBorder="1" applyAlignment="1" applyProtection="1">
      <alignment vertical="center"/>
      <protection locked="0"/>
    </xf>
    <xf numFmtId="0" fontId="0" fillId="5" borderId="2" xfId="0" applyFill="1" applyBorder="1" applyAlignment="1" applyProtection="1">
      <alignment vertical="center"/>
      <protection locked="0"/>
    </xf>
    <xf numFmtId="166" fontId="56" fillId="5" borderId="1" xfId="1" applyNumberFormat="1" applyFont="1" applyFill="1" applyBorder="1" applyAlignment="1" applyProtection="1">
      <alignment horizontal="right" vertical="center"/>
      <protection locked="0"/>
    </xf>
    <xf numFmtId="166" fontId="56" fillId="5" borderId="2" xfId="1" applyNumberFormat="1" applyFont="1" applyFill="1" applyBorder="1" applyAlignment="1" applyProtection="1">
      <alignment horizontal="right" vertical="center"/>
      <protection locked="0"/>
    </xf>
    <xf numFmtId="0" fontId="64" fillId="4" borderId="0" xfId="0" applyFont="1" applyFill="1" applyAlignment="1" applyProtection="1">
      <alignment vertical="center" wrapText="1"/>
      <protection hidden="1"/>
    </xf>
    <xf numFmtId="0" fontId="0" fillId="5" borderId="1" xfId="0" applyFill="1" applyBorder="1" applyAlignment="1" applyProtection="1">
      <alignment vertical="center" wrapText="1"/>
      <protection locked="0"/>
    </xf>
    <xf numFmtId="0" fontId="65" fillId="4" borderId="0" xfId="0" applyFont="1" applyFill="1" applyAlignment="1" applyProtection="1">
      <alignment horizontal="center" vertical="center" wrapText="1"/>
      <protection hidden="1"/>
    </xf>
    <xf numFmtId="0" fontId="0" fillId="0" borderId="0" xfId="0" applyFont="1" applyAlignment="1">
      <alignment vertical="center"/>
    </xf>
    <xf numFmtId="0" fontId="0" fillId="4" borderId="0" xfId="0" applyFill="1" applyProtection="1"/>
    <xf numFmtId="0" fontId="66" fillId="4" borderId="0" xfId="0" applyFont="1" applyFill="1" applyProtection="1"/>
    <xf numFmtId="0" fontId="0" fillId="4" borderId="0" xfId="0" applyFill="1" applyAlignment="1" applyProtection="1">
      <alignment horizontal="center" vertical="center"/>
    </xf>
    <xf numFmtId="3" fontId="67" fillId="0" borderId="3" xfId="0" applyNumberFormat="1" applyFont="1" applyFill="1" applyBorder="1" applyAlignment="1" applyProtection="1">
      <alignment horizontal="center" vertical="center"/>
    </xf>
    <xf numFmtId="0" fontId="0" fillId="4" borderId="0" xfId="0" applyFill="1" applyAlignment="1" applyProtection="1">
      <alignment horizontal="left" vertical="center" wrapText="1"/>
    </xf>
    <xf numFmtId="0" fontId="0" fillId="4" borderId="0" xfId="0" applyFill="1" applyAlignment="1" applyProtection="1">
      <alignment horizontal="left" vertical="center"/>
    </xf>
    <xf numFmtId="0" fontId="0" fillId="6" borderId="3" xfId="0" applyFill="1" applyBorder="1" applyAlignment="1" applyProtection="1">
      <alignment horizontal="center" vertical="center"/>
    </xf>
    <xf numFmtId="3" fontId="60" fillId="6" borderId="3" xfId="1" applyNumberFormat="1" applyFont="1" applyFill="1" applyBorder="1" applyAlignment="1" applyProtection="1">
      <alignment horizontal="center" vertical="center"/>
    </xf>
    <xf numFmtId="3" fontId="60" fillId="0" borderId="3" xfId="1" applyNumberFormat="1" applyFont="1" applyFill="1" applyBorder="1" applyAlignment="1" applyProtection="1">
      <alignment horizontal="center" vertical="center"/>
    </xf>
    <xf numFmtId="0" fontId="68" fillId="4" borderId="0" xfId="0" applyFont="1" applyFill="1" applyAlignment="1" applyProtection="1">
      <alignment horizontal="left" vertical="center" wrapText="1"/>
    </xf>
    <xf numFmtId="0" fontId="69" fillId="5" borderId="4" xfId="0" applyFont="1" applyFill="1" applyBorder="1" applyAlignment="1" applyProtection="1">
      <alignment vertical="center" wrapText="1"/>
      <protection locked="0"/>
    </xf>
    <xf numFmtId="0" fontId="0" fillId="0" borderId="5" xfId="0" applyFill="1" applyBorder="1" applyAlignment="1" applyProtection="1">
      <alignment horizontal="center" vertical="center"/>
    </xf>
    <xf numFmtId="0" fontId="70" fillId="0" borderId="3" xfId="0" applyFont="1" applyFill="1" applyBorder="1" applyAlignment="1" applyProtection="1">
      <alignment horizontal="left" vertical="center" wrapText="1"/>
    </xf>
    <xf numFmtId="0" fontId="0" fillId="0" borderId="3" xfId="0" applyFill="1" applyBorder="1" applyAlignment="1" applyProtection="1">
      <alignment horizontal="center" vertical="center"/>
    </xf>
    <xf numFmtId="0" fontId="69" fillId="0" borderId="3" xfId="0" applyFont="1" applyFill="1" applyBorder="1" applyAlignment="1" applyProtection="1">
      <alignment horizontal="left" vertical="center" wrapText="1"/>
    </xf>
    <xf numFmtId="0" fontId="71" fillId="4" borderId="0" xfId="0" applyFont="1" applyFill="1" applyBorder="1" applyAlignment="1" applyProtection="1">
      <alignment horizontal="right" vertical="center" wrapText="1"/>
    </xf>
    <xf numFmtId="0" fontId="69" fillId="4" borderId="0" xfId="0" applyFont="1" applyFill="1" applyBorder="1" applyAlignment="1" applyProtection="1">
      <alignment horizontal="center" vertical="center" wrapText="1"/>
    </xf>
    <xf numFmtId="0" fontId="0" fillId="4" borderId="0" xfId="0" applyFill="1" applyAlignment="1" applyProtection="1"/>
    <xf numFmtId="0" fontId="72" fillId="4" borderId="6" xfId="0" applyFont="1" applyFill="1" applyBorder="1" applyAlignment="1" applyProtection="1">
      <alignment horizontal="center" vertical="center" wrapText="1"/>
    </xf>
    <xf numFmtId="0" fontId="72" fillId="4" borderId="0" xfId="0" applyFont="1" applyFill="1" applyBorder="1" applyAlignment="1" applyProtection="1">
      <alignment wrapText="1"/>
    </xf>
    <xf numFmtId="0" fontId="73" fillId="0" borderId="3" xfId="0" applyFont="1" applyFill="1" applyBorder="1" applyAlignment="1" applyProtection="1">
      <alignment horizontal="right" vertical="center" wrapText="1"/>
    </xf>
    <xf numFmtId="9" fontId="56" fillId="4" borderId="0" xfId="5" applyFont="1" applyFill="1" applyAlignment="1" applyProtection="1">
      <alignment horizontal="left" vertical="center"/>
    </xf>
    <xf numFmtId="0" fontId="74" fillId="0" borderId="3" xfId="0" quotePrefix="1" applyFont="1" applyFill="1" applyBorder="1" applyAlignment="1" applyProtection="1">
      <alignment horizontal="center" vertical="center" wrapText="1"/>
    </xf>
    <xf numFmtId="0" fontId="74" fillId="0" borderId="3" xfId="0" applyFont="1" applyFill="1" applyBorder="1" applyAlignment="1" applyProtection="1">
      <alignment horizontal="center" vertical="center" wrapText="1"/>
    </xf>
    <xf numFmtId="0" fontId="75" fillId="4" borderId="0" xfId="0" applyFont="1" applyFill="1" applyAlignment="1" applyProtection="1">
      <alignment horizontal="center" vertical="center"/>
    </xf>
    <xf numFmtId="0" fontId="76" fillId="4" borderId="0" xfId="0" applyFont="1" applyFill="1" applyAlignment="1" applyProtection="1">
      <alignment horizontal="left" vertical="center"/>
    </xf>
    <xf numFmtId="0" fontId="77" fillId="4" borderId="0" xfId="0" applyFont="1" applyFill="1" applyAlignment="1" applyProtection="1">
      <alignment horizontal="center" wrapText="1"/>
    </xf>
    <xf numFmtId="0" fontId="71" fillId="0" borderId="0" xfId="0" applyFont="1" applyAlignment="1" applyProtection="1">
      <alignment horizontal="center" wrapText="1"/>
      <protection hidden="1"/>
    </xf>
    <xf numFmtId="0" fontId="71" fillId="0" borderId="0" xfId="0" applyFont="1" applyAlignment="1" applyProtection="1">
      <alignment horizontal="center"/>
      <protection hidden="1"/>
    </xf>
    <xf numFmtId="0" fontId="71" fillId="0" borderId="0" xfId="0" applyFont="1" applyProtection="1">
      <protection hidden="1"/>
    </xf>
    <xf numFmtId="0" fontId="78" fillId="4" borderId="0" xfId="0" applyFont="1" applyFill="1" applyAlignment="1" applyProtection="1"/>
    <xf numFmtId="0" fontId="78" fillId="4" borderId="0" xfId="0" applyFont="1" applyFill="1" applyAlignment="1" applyProtection="1">
      <alignment horizontal="left" vertical="center"/>
    </xf>
    <xf numFmtId="0" fontId="71" fillId="0" borderId="0" xfId="0" applyFont="1" applyFill="1" applyProtection="1">
      <protection hidden="1"/>
    </xf>
    <xf numFmtId="0" fontId="79" fillId="7" borderId="0" xfId="0" applyFont="1" applyFill="1" applyProtection="1">
      <protection hidden="1"/>
    </xf>
    <xf numFmtId="0" fontId="80" fillId="0" borderId="0" xfId="0" applyFont="1" applyFill="1" applyProtection="1">
      <protection hidden="1"/>
    </xf>
    <xf numFmtId="0" fontId="81" fillId="0" borderId="7" xfId="0" applyFont="1" applyFill="1" applyBorder="1" applyAlignment="1" applyProtection="1">
      <alignment vertical="center" wrapText="1"/>
    </xf>
    <xf numFmtId="0" fontId="71" fillId="0" borderId="3" xfId="0" applyFont="1" applyFill="1" applyBorder="1" applyProtection="1">
      <protection hidden="1"/>
    </xf>
    <xf numFmtId="43" fontId="71" fillId="0" borderId="3" xfId="1" applyFont="1" applyFill="1" applyBorder="1" applyProtection="1">
      <protection hidden="1"/>
    </xf>
    <xf numFmtId="0" fontId="71" fillId="8" borderId="3" xfId="0" applyFont="1" applyFill="1" applyBorder="1" applyAlignment="1" applyProtection="1">
      <alignment horizontal="center" wrapText="1"/>
      <protection hidden="1"/>
    </xf>
    <xf numFmtId="0" fontId="71" fillId="0" borderId="3" xfId="0" applyFont="1" applyFill="1" applyBorder="1" applyAlignment="1" applyProtection="1">
      <alignment horizontal="center" wrapText="1"/>
      <protection hidden="1"/>
    </xf>
    <xf numFmtId="0" fontId="82" fillId="0" borderId="7" xfId="0" applyFont="1" applyFill="1" applyBorder="1" applyAlignment="1" applyProtection="1">
      <alignment horizontal="right" vertical="center" wrapText="1"/>
    </xf>
    <xf numFmtId="0" fontId="83" fillId="9" borderId="3" xfId="0" applyFont="1" applyFill="1" applyBorder="1" applyAlignment="1" applyProtection="1">
      <alignment horizontal="right" vertical="center" wrapText="1"/>
      <protection locked="0"/>
    </xf>
    <xf numFmtId="9" fontId="74" fillId="0" borderId="1" xfId="0" applyNumberFormat="1" applyFont="1" applyFill="1" applyBorder="1" applyAlignment="1" applyProtection="1">
      <alignment horizontal="center" vertical="center" wrapText="1"/>
    </xf>
    <xf numFmtId="3" fontId="84" fillId="0" borderId="3" xfId="0" applyNumberFormat="1" applyFont="1" applyFill="1" applyBorder="1" applyAlignment="1" applyProtection="1">
      <alignment horizontal="center" vertical="center" wrapText="1"/>
    </xf>
    <xf numFmtId="0" fontId="0" fillId="0" borderId="0" xfId="0" applyProtection="1"/>
    <xf numFmtId="0" fontId="0" fillId="0" borderId="0" xfId="0" applyAlignment="1" applyProtection="1">
      <alignment horizontal="center"/>
    </xf>
    <xf numFmtId="0" fontId="61" fillId="0" borderId="0" xfId="0" applyFont="1" applyProtection="1"/>
    <xf numFmtId="0" fontId="0" fillId="8" borderId="3" xfId="0" applyFill="1" applyBorder="1" applyProtection="1"/>
    <xf numFmtId="0" fontId="0" fillId="8" borderId="3" xfId="0" applyFill="1" applyBorder="1" applyAlignment="1" applyProtection="1">
      <alignment horizontal="center"/>
    </xf>
    <xf numFmtId="0" fontId="0" fillId="9" borderId="3" xfId="0" applyFill="1" applyBorder="1" applyProtection="1"/>
    <xf numFmtId="0" fontId="0" fillId="0" borderId="3" xfId="0" applyFill="1" applyBorder="1" applyProtection="1"/>
    <xf numFmtId="0" fontId="72" fillId="0" borderId="3" xfId="0" applyFont="1" applyFill="1" applyBorder="1" applyAlignment="1" applyProtection="1">
      <alignment wrapText="1"/>
    </xf>
    <xf numFmtId="0" fontId="0" fillId="10" borderId="3" xfId="0" applyFill="1" applyBorder="1" applyProtection="1"/>
    <xf numFmtId="0" fontId="0" fillId="4" borderId="0" xfId="0" applyFill="1" applyAlignment="1" applyProtection="1">
      <alignment vertical="center"/>
    </xf>
    <xf numFmtId="0" fontId="85" fillId="4" borderId="0" xfId="0" applyFont="1" applyFill="1" applyAlignment="1" applyProtection="1">
      <alignment vertical="center"/>
    </xf>
    <xf numFmtId="0" fontId="0" fillId="11" borderId="0" xfId="0" applyFill="1" applyAlignment="1" applyProtection="1">
      <alignment horizontal="left" vertical="center"/>
    </xf>
    <xf numFmtId="0" fontId="86" fillId="12" borderId="8" xfId="0" applyFont="1" applyFill="1" applyBorder="1" applyAlignment="1" applyProtection="1">
      <alignment vertical="center"/>
    </xf>
    <xf numFmtId="0" fontId="87" fillId="12" borderId="9" xfId="0" applyFont="1" applyFill="1" applyBorder="1" applyAlignment="1" applyProtection="1">
      <alignment horizontal="right" vertical="center"/>
    </xf>
    <xf numFmtId="165" fontId="87" fillId="12" borderId="9" xfId="0" applyNumberFormat="1" applyFont="1" applyFill="1" applyBorder="1" applyAlignment="1" applyProtection="1">
      <alignment vertical="center"/>
    </xf>
    <xf numFmtId="164" fontId="88" fillId="4" borderId="0" xfId="0" applyNumberFormat="1" applyFont="1" applyFill="1" applyAlignment="1" applyProtection="1">
      <alignment vertical="center"/>
    </xf>
    <xf numFmtId="0" fontId="86" fillId="4" borderId="0" xfId="0" applyFont="1" applyFill="1" applyAlignment="1" applyProtection="1">
      <alignment vertical="center"/>
    </xf>
    <xf numFmtId="0" fontId="65" fillId="4" borderId="0" xfId="0" applyFont="1" applyFill="1" applyAlignment="1" applyProtection="1">
      <alignment horizontal="center" vertical="center" wrapText="1"/>
    </xf>
    <xf numFmtId="0" fontId="89" fillId="13" borderId="10" xfId="0" applyFont="1" applyFill="1" applyBorder="1" applyAlignment="1" applyProtection="1">
      <alignment horizontal="center" vertical="center" textRotation="90" wrapText="1"/>
    </xf>
    <xf numFmtId="0" fontId="89" fillId="13" borderId="10" xfId="0" applyFont="1" applyFill="1" applyBorder="1" applyAlignment="1" applyProtection="1">
      <alignment horizontal="center" vertical="center" wrapText="1"/>
    </xf>
    <xf numFmtId="0" fontId="79" fillId="4" borderId="10" xfId="0" applyFont="1" applyFill="1" applyBorder="1" applyAlignment="1" applyProtection="1">
      <alignment horizontal="center" vertical="center" wrapText="1"/>
    </xf>
    <xf numFmtId="0" fontId="0" fillId="4" borderId="4" xfId="0" applyFill="1" applyBorder="1" applyAlignment="1" applyProtection="1">
      <alignment horizontal="center" vertical="center"/>
    </xf>
    <xf numFmtId="0" fontId="69" fillId="5" borderId="4" xfId="0" applyFont="1" applyFill="1" applyBorder="1" applyAlignment="1" applyProtection="1">
      <alignment vertical="center"/>
      <protection locked="0"/>
    </xf>
    <xf numFmtId="0" fontId="69" fillId="0" borderId="4" xfId="1" applyNumberFormat="1" applyFont="1" applyFill="1" applyBorder="1" applyAlignment="1" applyProtection="1">
      <alignment horizontal="right" vertical="center"/>
    </xf>
    <xf numFmtId="0" fontId="69" fillId="5" borderId="4" xfId="1" applyNumberFormat="1" applyFont="1" applyFill="1" applyBorder="1" applyAlignment="1" applyProtection="1">
      <alignment horizontal="right" vertical="center"/>
      <protection locked="0"/>
    </xf>
    <xf numFmtId="0" fontId="69" fillId="5" borderId="4" xfId="0" applyNumberFormat="1" applyFont="1" applyFill="1" applyBorder="1" applyAlignment="1" applyProtection="1">
      <alignment vertical="center" wrapText="1"/>
      <protection locked="0"/>
    </xf>
    <xf numFmtId="0" fontId="0" fillId="4" borderId="1" xfId="0" applyFill="1" applyBorder="1" applyAlignment="1" applyProtection="1">
      <alignment horizontal="center" vertical="center"/>
    </xf>
    <xf numFmtId="166" fontId="69" fillId="5" borderId="1" xfId="1" applyNumberFormat="1" applyFont="1" applyFill="1" applyBorder="1" applyAlignment="1" applyProtection="1">
      <alignment horizontal="right" vertical="center"/>
      <protection locked="0"/>
    </xf>
    <xf numFmtId="0" fontId="69" fillId="5" borderId="1" xfId="0" applyNumberFormat="1" applyFont="1" applyFill="1" applyBorder="1" applyAlignment="1" applyProtection="1">
      <alignment vertical="center" wrapText="1"/>
      <protection locked="0"/>
    </xf>
    <xf numFmtId="0" fontId="0" fillId="4" borderId="2" xfId="0" applyFill="1" applyBorder="1" applyAlignment="1" applyProtection="1">
      <alignment horizontal="center" vertical="center"/>
    </xf>
    <xf numFmtId="0" fontId="0" fillId="11" borderId="0" xfId="0" applyFill="1" applyProtection="1"/>
    <xf numFmtId="0" fontId="69" fillId="4" borderId="3" xfId="0" applyFont="1" applyFill="1" applyBorder="1" applyAlignment="1" applyProtection="1">
      <alignment horizontal="center" vertical="center" wrapText="1"/>
    </xf>
    <xf numFmtId="0" fontId="90" fillId="4" borderId="0" xfId="0" applyFont="1" applyFill="1" applyAlignment="1" applyProtection="1">
      <alignment horizontal="left" vertical="center" wrapText="1"/>
    </xf>
    <xf numFmtId="0" fontId="0" fillId="4" borderId="11" xfId="0" applyFill="1" applyBorder="1" applyAlignment="1" applyProtection="1">
      <alignment horizontal="center" vertical="center"/>
    </xf>
    <xf numFmtId="0" fontId="69" fillId="5" borderId="1" xfId="0" applyFont="1" applyFill="1" applyBorder="1" applyAlignment="1" applyProtection="1">
      <alignment vertical="center"/>
      <protection locked="0"/>
    </xf>
    <xf numFmtId="0" fontId="69" fillId="5" borderId="2" xfId="0" applyFont="1" applyFill="1" applyBorder="1" applyAlignment="1" applyProtection="1">
      <alignment vertical="center"/>
      <protection locked="0"/>
    </xf>
    <xf numFmtId="0" fontId="71" fillId="0" borderId="0" xfId="0" applyFont="1" applyFill="1" applyBorder="1" applyAlignment="1" applyProtection="1">
      <alignment horizontal="center" wrapText="1"/>
      <protection hidden="1"/>
    </xf>
    <xf numFmtId="0" fontId="71" fillId="0" borderId="0" xfId="0" applyFont="1" applyFill="1" applyBorder="1" applyProtection="1">
      <protection hidden="1"/>
    </xf>
    <xf numFmtId="0" fontId="71" fillId="0" borderId="3" xfId="0" applyFont="1" applyBorder="1" applyAlignment="1" applyProtection="1">
      <alignment horizontal="center"/>
      <protection hidden="1"/>
    </xf>
    <xf numFmtId="0" fontId="71" fillId="0" borderId="3" xfId="0" applyFont="1" applyFill="1" applyBorder="1" applyAlignment="1" applyProtection="1">
      <alignment horizontal="center"/>
      <protection hidden="1"/>
    </xf>
    <xf numFmtId="0" fontId="71" fillId="14" borderId="3" xfId="0" applyFont="1" applyFill="1" applyBorder="1" applyProtection="1">
      <protection hidden="1"/>
    </xf>
    <xf numFmtId="9" fontId="71" fillId="14" borderId="3" xfId="0" applyNumberFormat="1" applyFont="1" applyFill="1" applyBorder="1" applyProtection="1">
      <protection hidden="1"/>
    </xf>
    <xf numFmtId="0" fontId="91" fillId="4" borderId="12" xfId="0" applyFont="1" applyFill="1" applyBorder="1" applyAlignment="1" applyProtection="1">
      <alignment horizontal="center" vertical="center"/>
    </xf>
    <xf numFmtId="0" fontId="91" fillId="4" borderId="13" xfId="0" applyFont="1" applyFill="1" applyBorder="1" applyAlignment="1" applyProtection="1">
      <alignment horizontal="center" vertical="center"/>
    </xf>
    <xf numFmtId="0" fontId="92" fillId="4" borderId="12" xfId="0" applyFont="1" applyFill="1" applyBorder="1" applyAlignment="1" applyProtection="1">
      <alignment horizontal="center" vertical="center" textRotation="90" wrapText="1"/>
    </xf>
    <xf numFmtId="0" fontId="65" fillId="0" borderId="0" xfId="0" applyFont="1" applyFill="1" applyAlignment="1" applyProtection="1">
      <alignment horizontal="center" vertical="center" wrapText="1"/>
      <protection hidden="1"/>
    </xf>
    <xf numFmtId="0" fontId="93" fillId="4" borderId="13" xfId="0" applyFont="1" applyFill="1" applyBorder="1" applyAlignment="1" applyProtection="1">
      <alignment horizontal="center" vertical="center"/>
    </xf>
    <xf numFmtId="0" fontId="94" fillId="0" borderId="0" xfId="0" applyFont="1" applyFill="1" applyAlignment="1" applyProtection="1">
      <protection hidden="1"/>
    </xf>
    <xf numFmtId="0" fontId="94" fillId="0" borderId="0" xfId="0" applyFont="1" applyFill="1" applyAlignment="1" applyProtection="1">
      <alignment horizontal="left" vertical="center"/>
      <protection hidden="1"/>
    </xf>
    <xf numFmtId="0" fontId="94" fillId="0" borderId="0" xfId="0" applyFont="1" applyFill="1" applyBorder="1" applyAlignment="1" applyProtection="1">
      <alignment horizontal="left" vertical="center"/>
      <protection hidden="1"/>
    </xf>
    <xf numFmtId="0" fontId="78" fillId="4" borderId="0" xfId="0" applyFont="1" applyFill="1" applyBorder="1" applyAlignment="1" applyProtection="1">
      <alignment horizontal="left" vertical="center"/>
    </xf>
    <xf numFmtId="0" fontId="94" fillId="0" borderId="0" xfId="0" quotePrefix="1" applyFont="1" applyFill="1" applyBorder="1" applyAlignment="1" applyProtection="1">
      <protection hidden="1"/>
    </xf>
    <xf numFmtId="0" fontId="69" fillId="0" borderId="0" xfId="0" applyFont="1" applyFill="1" applyBorder="1" applyAlignment="1" applyProtection="1">
      <alignment vertical="center" wrapText="1"/>
    </xf>
    <xf numFmtId="0" fontId="94" fillId="0" borderId="13" xfId="0" applyFont="1" applyFill="1" applyBorder="1" applyAlignment="1" applyProtection="1">
      <alignment horizontal="center"/>
      <protection hidden="1"/>
    </xf>
    <xf numFmtId="0" fontId="94" fillId="0" borderId="13" xfId="0" applyFont="1" applyFill="1" applyBorder="1" applyAlignment="1" applyProtection="1">
      <alignment horizontal="center" vertical="center"/>
      <protection hidden="1"/>
    </xf>
    <xf numFmtId="167" fontId="95" fillId="4" borderId="1" xfId="0" applyNumberFormat="1" applyFont="1" applyFill="1" applyBorder="1" applyAlignment="1" applyProtection="1">
      <alignment horizontal="right" vertical="center" wrapText="1"/>
    </xf>
    <xf numFmtId="0" fontId="94" fillId="0" borderId="14" xfId="0" applyFont="1" applyFill="1" applyBorder="1" applyAlignment="1" applyProtection="1">
      <alignment horizontal="center"/>
      <protection hidden="1"/>
    </xf>
    <xf numFmtId="0" fontId="72" fillId="4" borderId="0" xfId="0" applyFont="1" applyFill="1" applyBorder="1" applyAlignment="1" applyProtection="1">
      <alignment horizontal="center" vertical="center" wrapText="1"/>
    </xf>
    <xf numFmtId="0" fontId="96" fillId="4" borderId="0" xfId="0" applyFont="1" applyFill="1" applyAlignment="1" applyProtection="1">
      <alignment horizontal="center" wrapText="1"/>
    </xf>
    <xf numFmtId="0" fontId="96" fillId="4" borderId="0" xfId="0" applyFont="1" applyFill="1" applyProtection="1"/>
    <xf numFmtId="0" fontId="94" fillId="4" borderId="0" xfId="0" applyFont="1" applyFill="1" applyBorder="1" applyAlignment="1" applyProtection="1">
      <alignment vertical="center"/>
      <protection hidden="1"/>
    </xf>
    <xf numFmtId="0" fontId="97" fillId="4" borderId="0" xfId="0" applyFont="1" applyFill="1" applyBorder="1" applyAlignment="1" applyProtection="1">
      <alignment horizontal="center" vertical="center" wrapText="1"/>
      <protection hidden="1"/>
    </xf>
    <xf numFmtId="166" fontId="94" fillId="4" borderId="0" xfId="0" applyNumberFormat="1" applyFont="1" applyFill="1" applyBorder="1" applyAlignment="1" applyProtection="1">
      <alignment vertical="center"/>
      <protection hidden="1"/>
    </xf>
    <xf numFmtId="0" fontId="92" fillId="4" borderId="14" xfId="0" applyFont="1" applyFill="1" applyBorder="1" applyAlignment="1" applyProtection="1">
      <alignment horizontal="center" vertical="center" textRotation="90" wrapText="1"/>
    </xf>
    <xf numFmtId="0" fontId="98" fillId="4" borderId="0" xfId="0" applyFont="1" applyFill="1" applyBorder="1" applyAlignment="1" applyProtection="1">
      <alignment horizontal="center" vertical="center" textRotation="90" wrapText="1"/>
    </xf>
    <xf numFmtId="0" fontId="78" fillId="0" borderId="0" xfId="0" applyFont="1" applyBorder="1"/>
    <xf numFmtId="0" fontId="78" fillId="4" borderId="0" xfId="0" applyFont="1" applyFill="1" applyBorder="1" applyAlignment="1" applyProtection="1">
      <alignment vertical="center"/>
    </xf>
    <xf numFmtId="0" fontId="97" fillId="4" borderId="0" xfId="0" applyFont="1" applyFill="1" applyBorder="1" applyAlignment="1" applyProtection="1">
      <alignment horizontal="center" vertical="center" wrapText="1"/>
    </xf>
    <xf numFmtId="166" fontId="69" fillId="0" borderId="4" xfId="1" applyNumberFormat="1" applyFont="1" applyFill="1" applyBorder="1" applyAlignment="1" applyProtection="1">
      <alignment horizontal="right" vertical="center"/>
    </xf>
    <xf numFmtId="168" fontId="99" fillId="0" borderId="4" xfId="1" applyNumberFormat="1" applyFont="1" applyFill="1" applyBorder="1" applyAlignment="1" applyProtection="1">
      <alignment horizontal="right" vertical="center"/>
    </xf>
    <xf numFmtId="0" fontId="0" fillId="0" borderId="0" xfId="0" applyFill="1" applyBorder="1" applyAlignment="1">
      <alignment horizontal="left" vertical="top"/>
    </xf>
    <xf numFmtId="0" fontId="86" fillId="12" borderId="15" xfId="0" applyFont="1" applyFill="1" applyBorder="1" applyAlignment="1" applyProtection="1">
      <alignment vertical="center"/>
    </xf>
    <xf numFmtId="0" fontId="100" fillId="4" borderId="0" xfId="0" applyFont="1" applyFill="1" applyAlignment="1" applyProtection="1">
      <alignment wrapText="1"/>
    </xf>
    <xf numFmtId="167" fontId="101" fillId="15" borderId="1" xfId="0" applyNumberFormat="1" applyFont="1" applyFill="1" applyBorder="1" applyAlignment="1" applyProtection="1">
      <alignment horizontal="right" vertical="center" wrapText="1"/>
      <protection locked="0"/>
    </xf>
    <xf numFmtId="0" fontId="60" fillId="9" borderId="0" xfId="0" applyFont="1" applyFill="1" applyAlignment="1" applyProtection="1">
      <alignment horizontal="center" vertical="top"/>
      <protection hidden="1"/>
    </xf>
    <xf numFmtId="0" fontId="58" fillId="9" borderId="0" xfId="0" applyFont="1" applyFill="1" applyAlignment="1" applyProtection="1">
      <alignment vertical="top" wrapText="1"/>
      <protection hidden="1"/>
    </xf>
    <xf numFmtId="0" fontId="0" fillId="9" borderId="0" xfId="0" applyFill="1" applyAlignment="1" applyProtection="1">
      <alignment vertical="center"/>
      <protection hidden="1"/>
    </xf>
    <xf numFmtId="0" fontId="0" fillId="9" borderId="0" xfId="0" applyFill="1" applyAlignment="1" applyProtection="1">
      <alignment vertical="top" wrapText="1"/>
      <protection hidden="1"/>
    </xf>
    <xf numFmtId="0" fontId="102" fillId="0" borderId="1" xfId="0" applyFont="1" applyFill="1" applyBorder="1" applyAlignment="1" applyProtection="1">
      <alignment horizontal="left" vertical="center" wrapText="1"/>
    </xf>
    <xf numFmtId="0" fontId="0" fillId="9" borderId="16" xfId="0" applyFill="1" applyBorder="1" applyProtection="1">
      <protection locked="0"/>
    </xf>
    <xf numFmtId="0" fontId="103" fillId="0" borderId="11" xfId="0" applyFont="1" applyFill="1" applyBorder="1" applyAlignment="1" applyProtection="1">
      <alignment horizontal="right" vertical="center" wrapText="1"/>
    </xf>
    <xf numFmtId="0" fontId="68" fillId="4" borderId="0" xfId="0" applyFont="1" applyFill="1" applyAlignment="1" applyProtection="1">
      <alignment vertical="center" wrapText="1"/>
    </xf>
    <xf numFmtId="0" fontId="68" fillId="4" borderId="17" xfId="0" applyFont="1" applyFill="1" applyBorder="1" applyAlignment="1" applyProtection="1">
      <alignment vertical="center" wrapText="1"/>
    </xf>
    <xf numFmtId="0" fontId="104" fillId="4" borderId="17" xfId="0" applyFont="1" applyFill="1" applyBorder="1" applyAlignment="1" applyProtection="1">
      <alignment vertical="center" wrapText="1"/>
    </xf>
    <xf numFmtId="0" fontId="105" fillId="4" borderId="13" xfId="0" applyFont="1" applyFill="1" applyBorder="1" applyAlignment="1" applyProtection="1">
      <alignment horizontal="center" vertical="center" textRotation="90" wrapText="1"/>
    </xf>
    <xf numFmtId="0" fontId="71" fillId="5" borderId="4" xfId="0" applyNumberFormat="1" applyFont="1" applyFill="1" applyBorder="1" applyAlignment="1" applyProtection="1">
      <alignment vertical="center" wrapText="1"/>
      <protection locked="0"/>
    </xf>
    <xf numFmtId="0" fontId="106" fillId="4" borderId="0" xfId="0" quotePrefix="1" applyFont="1" applyFill="1" applyAlignment="1" applyProtection="1">
      <alignment horizontal="left" vertical="center" wrapText="1"/>
    </xf>
    <xf numFmtId="0" fontId="0" fillId="0" borderId="0" xfId="0" applyAlignment="1" applyProtection="1">
      <alignment wrapText="1"/>
    </xf>
    <xf numFmtId="0" fontId="71" fillId="0" borderId="3" xfId="0" applyFont="1" applyFill="1" applyBorder="1" applyAlignment="1" applyProtection="1">
      <alignment horizontal="center" wrapText="1"/>
      <protection hidden="1"/>
    </xf>
    <xf numFmtId="0" fontId="107" fillId="4" borderId="0" xfId="0" applyFont="1" applyFill="1" applyProtection="1"/>
    <xf numFmtId="0" fontId="78" fillId="4" borderId="18" xfId="0" applyFont="1" applyFill="1" applyBorder="1" applyAlignment="1" applyProtection="1">
      <alignment horizontal="left" vertical="center"/>
    </xf>
    <xf numFmtId="0" fontId="0" fillId="4" borderId="18" xfId="0" applyFill="1" applyBorder="1" applyAlignment="1" applyProtection="1">
      <alignment horizontal="left" vertical="center"/>
    </xf>
    <xf numFmtId="0" fontId="0" fillId="4" borderId="19" xfId="0" applyFill="1" applyBorder="1" applyAlignment="1" applyProtection="1">
      <alignment horizontal="left" vertical="center"/>
    </xf>
    <xf numFmtId="0" fontId="108" fillId="4" borderId="0" xfId="0" quotePrefix="1" applyFont="1" applyFill="1" applyAlignment="1" applyProtection="1">
      <alignment horizontal="left" vertical="center" wrapText="1"/>
    </xf>
    <xf numFmtId="0" fontId="109" fillId="0" borderId="0" xfId="0" applyFont="1" applyAlignment="1" applyProtection="1">
      <alignment horizontal="right" vertical="center" wrapText="1"/>
    </xf>
    <xf numFmtId="0" fontId="110" fillId="0" borderId="0" xfId="0" applyFont="1" applyProtection="1">
      <protection hidden="1"/>
    </xf>
    <xf numFmtId="14" fontId="0" fillId="0" borderId="0" xfId="0" applyNumberFormat="1"/>
    <xf numFmtId="0" fontId="111" fillId="4" borderId="0" xfId="0" applyFont="1" applyFill="1" applyAlignment="1" applyProtection="1">
      <alignment horizontal="left" vertical="center"/>
      <protection hidden="1"/>
    </xf>
    <xf numFmtId="0" fontId="71" fillId="0" borderId="3" xfId="0" applyFont="1" applyFill="1" applyBorder="1" applyAlignment="1" applyProtection="1">
      <alignment wrapText="1"/>
      <protection hidden="1"/>
    </xf>
    <xf numFmtId="0" fontId="1" fillId="4" borderId="0" xfId="0" applyFont="1" applyFill="1" applyAlignment="1" applyProtection="1">
      <alignment vertical="top" wrapText="1"/>
      <protection hidden="1"/>
    </xf>
    <xf numFmtId="0" fontId="65" fillId="16" borderId="0" xfId="0" applyFont="1" applyFill="1" applyAlignment="1" applyProtection="1">
      <alignment horizontal="center" vertical="center" wrapText="1"/>
      <protection hidden="1"/>
    </xf>
    <xf numFmtId="0" fontId="112" fillId="4" borderId="13" xfId="0" applyFont="1" applyFill="1" applyBorder="1" applyAlignment="1" applyProtection="1">
      <alignment horizontal="center" vertical="center" textRotation="90" wrapText="1"/>
    </xf>
    <xf numFmtId="0" fontId="112" fillId="0" borderId="13" xfId="0" applyFont="1" applyFill="1" applyBorder="1" applyAlignment="1" applyProtection="1">
      <alignment horizontal="center"/>
      <protection hidden="1"/>
    </xf>
    <xf numFmtId="0" fontId="113" fillId="4" borderId="13" xfId="0" applyFont="1" applyFill="1" applyBorder="1" applyAlignment="1" applyProtection="1">
      <alignment horizontal="center" vertical="center" textRotation="90" wrapText="1"/>
    </xf>
    <xf numFmtId="0" fontId="113" fillId="0" borderId="13" xfId="0" applyFont="1" applyFill="1" applyBorder="1" applyAlignment="1" applyProtection="1">
      <alignment horizontal="center"/>
      <protection hidden="1"/>
    </xf>
    <xf numFmtId="0" fontId="114" fillId="4" borderId="13" xfId="0" applyFont="1" applyFill="1" applyBorder="1" applyAlignment="1" applyProtection="1">
      <alignment horizontal="center" vertical="center"/>
    </xf>
    <xf numFmtId="0" fontId="115" fillId="0" borderId="0" xfId="0" applyFont="1" applyBorder="1" applyAlignment="1">
      <alignment vertical="center"/>
    </xf>
    <xf numFmtId="166" fontId="97" fillId="4" borderId="0" xfId="0" applyNumberFormat="1" applyFont="1" applyFill="1" applyBorder="1" applyAlignment="1" applyProtection="1">
      <alignment horizontal="center" vertical="center" wrapText="1"/>
      <protection hidden="1"/>
    </xf>
    <xf numFmtId="3" fontId="116" fillId="2" borderId="3" xfId="0" applyNumberFormat="1" applyFont="1" applyFill="1" applyBorder="1" applyAlignment="1" applyProtection="1">
      <alignment horizontal="center" vertical="center"/>
    </xf>
    <xf numFmtId="166" fontId="71" fillId="4" borderId="4" xfId="0" applyNumberFormat="1" applyFont="1" applyFill="1" applyBorder="1" applyAlignment="1" applyProtection="1">
      <alignment vertical="center" wrapText="1"/>
    </xf>
    <xf numFmtId="166" fontId="69" fillId="0" borderId="4" xfId="1" applyNumberFormat="1" applyFont="1" applyFill="1" applyBorder="1" applyAlignment="1" applyProtection="1">
      <alignment vertical="center"/>
    </xf>
    <xf numFmtId="169" fontId="99" fillId="0" borderId="4" xfId="1" applyNumberFormat="1" applyFont="1" applyFill="1" applyBorder="1" applyAlignment="1" applyProtection="1">
      <alignment horizontal="right" vertical="center"/>
    </xf>
    <xf numFmtId="170" fontId="99" fillId="0" borderId="4" xfId="1" applyNumberFormat="1" applyFont="1" applyFill="1" applyBorder="1" applyAlignment="1" applyProtection="1">
      <alignment horizontal="right" vertical="center"/>
    </xf>
    <xf numFmtId="166" fontId="69" fillId="4" borderId="4" xfId="1" applyNumberFormat="1" applyFont="1" applyFill="1" applyBorder="1" applyAlignment="1" applyProtection="1">
      <alignment horizontal="right" vertical="center"/>
    </xf>
    <xf numFmtId="0" fontId="117" fillId="4" borderId="0" xfId="0" applyFont="1" applyFill="1" applyAlignment="1" applyProtection="1">
      <alignment horizontal="center" vertical="center" wrapText="1"/>
    </xf>
    <xf numFmtId="0" fontId="72" fillId="5" borderId="4" xfId="0" applyFont="1" applyFill="1" applyBorder="1" applyAlignment="1" applyProtection="1">
      <alignment horizontal="center" vertical="center" wrapText="1"/>
      <protection locked="0"/>
    </xf>
    <xf numFmtId="3" fontId="118" fillId="4" borderId="0" xfId="0" applyNumberFormat="1" applyFont="1" applyFill="1" applyAlignment="1" applyProtection="1">
      <alignment horizontal="left" vertical="center"/>
    </xf>
    <xf numFmtId="0" fontId="59" fillId="0" borderId="0" xfId="3" applyProtection="1"/>
    <xf numFmtId="0" fontId="0" fillId="17" borderId="0" xfId="0" applyFill="1" applyAlignment="1" applyProtection="1">
      <alignment wrapText="1"/>
    </xf>
    <xf numFmtId="0" fontId="87" fillId="17" borderId="9" xfId="0" applyFont="1" applyFill="1" applyBorder="1" applyAlignment="1" applyProtection="1">
      <alignment horizontal="right" vertical="center"/>
    </xf>
    <xf numFmtId="0" fontId="69" fillId="17" borderId="3" xfId="0" applyFont="1" applyFill="1" applyBorder="1" applyAlignment="1" applyProtection="1">
      <alignment horizontal="center" vertical="center" wrapText="1"/>
    </xf>
    <xf numFmtId="0" fontId="72" fillId="17" borderId="4" xfId="0" applyFont="1" applyFill="1" applyBorder="1" applyAlignment="1" applyProtection="1">
      <alignment horizontal="center" vertical="center" wrapText="1"/>
      <protection locked="0"/>
    </xf>
    <xf numFmtId="0" fontId="0" fillId="17" borderId="1" xfId="0" applyFill="1" applyBorder="1" applyAlignment="1" applyProtection="1">
      <alignment vertical="center"/>
      <protection locked="0"/>
    </xf>
    <xf numFmtId="0" fontId="0" fillId="17" borderId="2" xfId="0" applyFill="1" applyBorder="1" applyAlignment="1" applyProtection="1">
      <alignment vertical="center"/>
      <protection locked="0"/>
    </xf>
    <xf numFmtId="0" fontId="0" fillId="17" borderId="0" xfId="0" applyFill="1" applyProtection="1"/>
    <xf numFmtId="0" fontId="87" fillId="17" borderId="8" xfId="0" applyFont="1" applyFill="1" applyBorder="1" applyAlignment="1" applyProtection="1">
      <alignment horizontal="center" vertical="center"/>
    </xf>
    <xf numFmtId="0" fontId="79" fillId="17" borderId="5" xfId="0" applyFont="1" applyFill="1" applyBorder="1" applyAlignment="1" applyProtection="1">
      <alignment horizontal="center" vertical="center" wrapText="1"/>
    </xf>
    <xf numFmtId="0" fontId="79" fillId="17" borderId="20" xfId="0" applyFont="1" applyFill="1" applyBorder="1" applyAlignment="1" applyProtection="1">
      <alignment horizontal="center" vertical="center" wrapText="1"/>
    </xf>
    <xf numFmtId="0" fontId="79" fillId="17" borderId="7" xfId="0" applyFont="1" applyFill="1" applyBorder="1" applyAlignment="1" applyProtection="1">
      <alignment horizontal="center" vertical="center" wrapText="1"/>
    </xf>
    <xf numFmtId="166" fontId="71" fillId="17" borderId="4" xfId="0" applyNumberFormat="1" applyFont="1" applyFill="1" applyBorder="1" applyAlignment="1" applyProtection="1">
      <alignment vertical="center" wrapText="1"/>
    </xf>
    <xf numFmtId="0" fontId="71" fillId="17" borderId="4" xfId="0" applyNumberFormat="1" applyFont="1" applyFill="1" applyBorder="1" applyAlignment="1" applyProtection="1">
      <alignment vertical="center" wrapText="1"/>
      <protection locked="0"/>
    </xf>
    <xf numFmtId="0" fontId="69" fillId="17" borderId="4" xfId="0" applyNumberFormat="1" applyFont="1" applyFill="1" applyBorder="1" applyAlignment="1" applyProtection="1">
      <alignment vertical="center" wrapText="1"/>
      <protection locked="0"/>
    </xf>
    <xf numFmtId="0" fontId="0" fillId="17" borderId="0" xfId="0" applyFill="1" applyAlignment="1" applyProtection="1">
      <alignment vertical="center"/>
    </xf>
    <xf numFmtId="0" fontId="71" fillId="17" borderId="0" xfId="0" applyNumberFormat="1" applyFont="1" applyFill="1" applyBorder="1" applyAlignment="1" applyProtection="1">
      <alignment vertical="center" wrapText="1"/>
      <protection locked="0"/>
    </xf>
    <xf numFmtId="166" fontId="69" fillId="17" borderId="4" xfId="1" applyNumberFormat="1" applyFont="1" applyFill="1" applyBorder="1" applyAlignment="1" applyProtection="1">
      <alignment horizontal="right" vertical="center"/>
    </xf>
    <xf numFmtId="166" fontId="69" fillId="17" borderId="0" xfId="1" applyNumberFormat="1" applyFont="1" applyFill="1" applyBorder="1" applyAlignment="1" applyProtection="1">
      <alignment horizontal="right" vertical="center"/>
    </xf>
    <xf numFmtId="0" fontId="79" fillId="18" borderId="5" xfId="0" applyFont="1" applyFill="1" applyBorder="1" applyAlignment="1" applyProtection="1">
      <alignment vertical="center" textRotation="180" wrapText="1"/>
    </xf>
    <xf numFmtId="0" fontId="79" fillId="18" borderId="20" xfId="0" applyFont="1" applyFill="1" applyBorder="1" applyAlignment="1" applyProtection="1">
      <alignment vertical="center" textRotation="180" wrapText="1"/>
    </xf>
    <xf numFmtId="0" fontId="79" fillId="18" borderId="4" xfId="0" applyFont="1" applyFill="1" applyBorder="1" applyAlignment="1" applyProtection="1">
      <alignment vertical="center" textRotation="180" wrapText="1"/>
    </xf>
    <xf numFmtId="0" fontId="69" fillId="0" borderId="4" xfId="1" applyNumberFormat="1" applyFont="1" applyFill="1" applyBorder="1" applyAlignment="1" applyProtection="1">
      <alignment horizontal="right" vertical="center"/>
      <protection hidden="1"/>
    </xf>
    <xf numFmtId="0" fontId="141" fillId="4" borderId="21" xfId="0" applyFont="1" applyFill="1" applyBorder="1" applyAlignment="1" applyProtection="1">
      <alignment horizontal="left" vertical="center" wrapText="1"/>
    </xf>
    <xf numFmtId="0" fontId="119" fillId="3" borderId="0" xfId="0" applyFont="1" applyFill="1" applyAlignment="1" applyProtection="1">
      <alignment horizontal="center" vertical="center"/>
      <protection hidden="1"/>
    </xf>
    <xf numFmtId="0" fontId="57" fillId="3" borderId="0" xfId="0" applyFont="1" applyFill="1" applyAlignment="1" applyProtection="1">
      <alignment horizontal="center" vertical="center"/>
      <protection hidden="1"/>
    </xf>
    <xf numFmtId="0" fontId="108" fillId="4" borderId="0" xfId="0" quotePrefix="1" applyFont="1" applyFill="1" applyAlignment="1" applyProtection="1">
      <alignment horizontal="left" vertical="center" wrapText="1"/>
    </xf>
    <xf numFmtId="0" fontId="66" fillId="4" borderId="15" xfId="0" applyFont="1" applyFill="1" applyBorder="1" applyAlignment="1" applyProtection="1">
      <alignment horizontal="left" vertical="top" wrapText="1"/>
    </xf>
    <xf numFmtId="0" fontId="66" fillId="4" borderId="8" xfId="0" applyFont="1" applyFill="1" applyBorder="1" applyAlignment="1" applyProtection="1">
      <alignment horizontal="left" vertical="top" wrapText="1"/>
    </xf>
    <xf numFmtId="0" fontId="66" fillId="4" borderId="9" xfId="0" applyFont="1" applyFill="1" applyBorder="1" applyAlignment="1" applyProtection="1">
      <alignment horizontal="left" vertical="top" wrapText="1"/>
    </xf>
    <xf numFmtId="0" fontId="134" fillId="19" borderId="33" xfId="0" applyFont="1" applyFill="1" applyBorder="1" applyAlignment="1" applyProtection="1">
      <alignment horizontal="center" vertical="center" wrapText="1"/>
    </xf>
    <xf numFmtId="0" fontId="134" fillId="19" borderId="44" xfId="0" applyFont="1" applyFill="1" applyBorder="1" applyAlignment="1" applyProtection="1">
      <alignment horizontal="center" vertical="center" wrapText="1"/>
    </xf>
    <xf numFmtId="0" fontId="134" fillId="19" borderId="34" xfId="0" applyFont="1" applyFill="1" applyBorder="1" applyAlignment="1" applyProtection="1">
      <alignment horizontal="center" vertical="center" wrapText="1"/>
    </xf>
    <xf numFmtId="0" fontId="134" fillId="19" borderId="10" xfId="0" applyFont="1" applyFill="1" applyBorder="1" applyAlignment="1" applyProtection="1">
      <alignment horizontal="center" vertical="center" wrapText="1"/>
    </xf>
    <xf numFmtId="0" fontId="134" fillId="19" borderId="18" xfId="0" applyFont="1" applyFill="1" applyBorder="1" applyAlignment="1" applyProtection="1">
      <alignment horizontal="center" vertical="center" wrapText="1"/>
    </xf>
    <xf numFmtId="0" fontId="134" fillId="19" borderId="19" xfId="0" applyFont="1" applyFill="1" applyBorder="1" applyAlignment="1" applyProtection="1">
      <alignment horizontal="center" vertical="center" wrapText="1"/>
    </xf>
    <xf numFmtId="0" fontId="135" fillId="4" borderId="15" xfId="0" quotePrefix="1" applyFont="1" applyFill="1" applyBorder="1" applyAlignment="1" applyProtection="1">
      <alignment horizontal="left" vertical="top" wrapText="1"/>
    </xf>
    <xf numFmtId="0" fontId="135" fillId="4" borderId="8" xfId="0" quotePrefix="1" applyFont="1" applyFill="1" applyBorder="1" applyAlignment="1" applyProtection="1">
      <alignment horizontal="left" vertical="top" wrapText="1"/>
    </xf>
    <xf numFmtId="0" fontId="135" fillId="4" borderId="9" xfId="0" quotePrefix="1" applyFont="1" applyFill="1" applyBorder="1" applyAlignment="1" applyProtection="1">
      <alignment horizontal="left" vertical="top" wrapText="1"/>
    </xf>
    <xf numFmtId="0" fontId="106" fillId="4" borderId="10" xfId="0" quotePrefix="1" applyFont="1" applyFill="1" applyBorder="1" applyAlignment="1" applyProtection="1">
      <alignment horizontal="left" vertical="center" wrapText="1"/>
    </xf>
    <xf numFmtId="0" fontId="106" fillId="4" borderId="18" xfId="0" quotePrefix="1" applyFont="1" applyFill="1" applyBorder="1" applyAlignment="1" applyProtection="1">
      <alignment horizontal="left" vertical="center" wrapText="1"/>
    </xf>
    <xf numFmtId="0" fontId="134" fillId="4" borderId="33" xfId="0" applyFont="1" applyFill="1" applyBorder="1" applyAlignment="1" applyProtection="1">
      <alignment horizontal="center" vertical="center" wrapText="1"/>
    </xf>
    <xf numFmtId="0" fontId="134" fillId="4" borderId="44" xfId="0" applyFont="1" applyFill="1" applyBorder="1" applyAlignment="1" applyProtection="1">
      <alignment horizontal="center" vertical="center" wrapText="1"/>
    </xf>
    <xf numFmtId="0" fontId="134" fillId="4" borderId="34" xfId="0" applyFont="1" applyFill="1" applyBorder="1" applyAlignment="1" applyProtection="1">
      <alignment horizontal="center" vertical="center" wrapText="1"/>
    </xf>
    <xf numFmtId="0" fontId="86" fillId="6" borderId="15" xfId="0" applyFont="1"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166" fontId="133" fillId="20" borderId="15" xfId="1" applyNumberFormat="1" applyFont="1" applyFill="1" applyBorder="1" applyAlignment="1" applyProtection="1">
      <alignment vertical="center" wrapText="1"/>
    </xf>
    <xf numFmtId="0" fontId="60" fillId="0" borderId="9" xfId="0" applyFont="1" applyBorder="1" applyAlignment="1" applyProtection="1">
      <alignment vertical="center" wrapText="1"/>
    </xf>
    <xf numFmtId="166" fontId="127" fillId="20" borderId="8" xfId="1" applyNumberFormat="1" applyFont="1" applyFill="1" applyBorder="1" applyAlignment="1" applyProtection="1">
      <alignment horizontal="right" vertical="center" wrapText="1"/>
    </xf>
    <xf numFmtId="0" fontId="0" fillId="0" borderId="9" xfId="0" applyBorder="1" applyAlignment="1" applyProtection="1">
      <alignment horizontal="right" vertical="center" wrapText="1"/>
    </xf>
    <xf numFmtId="3" fontId="118" fillId="4" borderId="43" xfId="0" applyNumberFormat="1" applyFont="1" applyFill="1" applyBorder="1" applyAlignment="1" applyProtection="1">
      <alignment horizontal="left" vertical="center"/>
    </xf>
    <xf numFmtId="0" fontId="127" fillId="20" borderId="15" xfId="0" applyFont="1" applyFill="1" applyBorder="1" applyAlignment="1" applyProtection="1">
      <alignment horizontal="right" vertical="center" wrapText="1"/>
    </xf>
    <xf numFmtId="0" fontId="0" fillId="0" borderId="8" xfId="0" applyBorder="1" applyAlignment="1" applyProtection="1">
      <alignment vertical="center" wrapText="1"/>
    </xf>
    <xf numFmtId="0" fontId="0" fillId="0" borderId="9" xfId="0" applyBorder="1" applyAlignment="1" applyProtection="1">
      <alignment vertical="center" wrapText="1"/>
    </xf>
    <xf numFmtId="166" fontId="127" fillId="20" borderId="15" xfId="1" applyNumberFormat="1" applyFont="1" applyFill="1" applyBorder="1" applyAlignment="1" applyProtection="1">
      <alignment horizontal="right" vertical="center" wrapText="1"/>
    </xf>
    <xf numFmtId="10" fontId="127" fillId="20" borderId="8" xfId="5" applyNumberFormat="1" applyFont="1" applyFill="1" applyBorder="1" applyAlignment="1" applyProtection="1">
      <alignment horizontal="right" vertical="center" wrapText="1"/>
    </xf>
    <xf numFmtId="0" fontId="132" fillId="4" borderId="0" xfId="0" applyFont="1" applyFill="1" applyAlignment="1" applyProtection="1">
      <alignment horizontal="center" wrapText="1"/>
    </xf>
    <xf numFmtId="0" fontId="73" fillId="6" borderId="5" xfId="0" applyFont="1" applyFill="1" applyBorder="1" applyAlignment="1" applyProtection="1">
      <alignment horizontal="center" vertical="center" wrapText="1"/>
    </xf>
    <xf numFmtId="0" fontId="71" fillId="0" borderId="7" xfId="0" applyFont="1" applyBorder="1" applyAlignment="1" applyProtection="1">
      <alignment horizontal="center" vertical="center" wrapText="1"/>
    </xf>
    <xf numFmtId="3" fontId="116" fillId="2" borderId="5" xfId="0" applyNumberFormat="1" applyFont="1" applyFill="1" applyBorder="1" applyAlignment="1" applyProtection="1">
      <alignment horizontal="center" vertical="center"/>
    </xf>
    <xf numFmtId="0" fontId="116" fillId="2" borderId="20" xfId="0" applyFont="1" applyFill="1" applyBorder="1" applyAlignment="1" applyProtection="1">
      <alignment horizontal="center" vertical="center"/>
    </xf>
    <xf numFmtId="0" fontId="116" fillId="2" borderId="7" xfId="0" applyFont="1" applyFill="1" applyBorder="1" applyAlignment="1" applyProtection="1">
      <alignment horizontal="center" vertical="center"/>
    </xf>
    <xf numFmtId="0" fontId="121" fillId="4" borderId="23" xfId="0" applyFont="1" applyFill="1" applyBorder="1" applyAlignment="1" applyProtection="1">
      <alignment horizontal="center" vertical="center" textRotation="90" wrapText="1"/>
    </xf>
    <xf numFmtId="0" fontId="121" fillId="4" borderId="24" xfId="0" applyFont="1" applyFill="1" applyBorder="1" applyAlignment="1" applyProtection="1">
      <alignment horizontal="center" vertical="center" textRotation="90" wrapText="1"/>
    </xf>
    <xf numFmtId="0" fontId="120" fillId="4" borderId="25" xfId="0" applyFont="1" applyFill="1" applyBorder="1" applyAlignment="1" applyProtection="1">
      <alignment horizontal="left" vertical="center" wrapText="1"/>
    </xf>
    <xf numFmtId="0" fontId="120" fillId="4" borderId="0" xfId="0" applyFont="1" applyFill="1" applyBorder="1" applyAlignment="1" applyProtection="1">
      <alignment horizontal="left" vertical="center" wrapText="1"/>
    </xf>
    <xf numFmtId="0" fontId="83" fillId="9" borderId="40" xfId="0" applyFont="1" applyFill="1" applyBorder="1" applyAlignment="1" applyProtection="1">
      <alignment horizontal="center" vertical="center" wrapText="1"/>
      <protection locked="0"/>
    </xf>
    <xf numFmtId="0" fontId="83" fillId="9" borderId="41" xfId="0" applyFont="1" applyFill="1" applyBorder="1" applyAlignment="1" applyProtection="1">
      <alignment horizontal="center" vertical="center" wrapText="1"/>
      <protection locked="0"/>
    </xf>
    <xf numFmtId="0" fontId="83" fillId="9" borderId="42" xfId="0" applyFont="1" applyFill="1" applyBorder="1" applyAlignment="1" applyProtection="1">
      <alignment horizontal="center" vertical="center" wrapText="1"/>
      <protection locked="0"/>
    </xf>
    <xf numFmtId="3" fontId="67" fillId="0" borderId="5" xfId="0" applyNumberFormat="1" applyFont="1" applyFill="1" applyBorder="1" applyAlignment="1" applyProtection="1">
      <alignment horizontal="center" vertical="center"/>
    </xf>
    <xf numFmtId="0" fontId="0" fillId="0" borderId="20" xfId="0" applyBorder="1" applyAlignment="1" applyProtection="1">
      <alignment horizontal="center" vertical="center"/>
    </xf>
    <xf numFmtId="0" fontId="0" fillId="0" borderId="7" xfId="0" applyBorder="1" applyAlignment="1" applyProtection="1">
      <alignment horizontal="center" vertical="center"/>
    </xf>
    <xf numFmtId="0" fontId="11" fillId="4" borderId="0" xfId="0" applyFont="1" applyFill="1" applyAlignment="1" applyProtection="1">
      <alignment horizontal="center" wrapText="1"/>
    </xf>
    <xf numFmtId="0" fontId="58" fillId="0" borderId="0" xfId="0" applyFont="1" applyAlignment="1" applyProtection="1">
      <alignment horizontal="center" wrapText="1"/>
    </xf>
    <xf numFmtId="0" fontId="129" fillId="0" borderId="25" xfId="0" applyFont="1" applyFill="1" applyBorder="1" applyAlignment="1" applyProtection="1">
      <alignment horizontal="center" vertical="center" wrapText="1"/>
    </xf>
    <xf numFmtId="0" fontId="129" fillId="0" borderId="0" xfId="0" applyFont="1" applyFill="1" applyAlignment="1" applyProtection="1">
      <alignment horizontal="center" vertical="center" wrapText="1"/>
    </xf>
    <xf numFmtId="0" fontId="0" fillId="0" borderId="20" xfId="0"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125" fillId="6" borderId="33" xfId="0" applyFont="1" applyFill="1"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9" xfId="0" applyBorder="1" applyAlignment="1" applyProtection="1">
      <alignment horizontal="center" vertical="center" wrapText="1"/>
    </xf>
    <xf numFmtId="0" fontId="130" fillId="4" borderId="35" xfId="0" applyFont="1" applyFill="1" applyBorder="1" applyAlignment="1" applyProtection="1">
      <alignment horizontal="left" vertical="center" wrapText="1"/>
    </xf>
    <xf numFmtId="0" fontId="130" fillId="4" borderId="0" xfId="0" applyFont="1" applyFill="1" applyAlignment="1" applyProtection="1">
      <alignment horizontal="left" vertical="center" wrapText="1"/>
    </xf>
    <xf numFmtId="3" fontId="84" fillId="0" borderId="5" xfId="0" applyNumberFormat="1" applyFont="1" applyFill="1" applyBorder="1" applyAlignment="1" applyProtection="1">
      <alignment horizontal="center" vertical="center" wrapText="1"/>
    </xf>
    <xf numFmtId="3" fontId="84" fillId="0" borderId="20" xfId="0" applyNumberFormat="1" applyFont="1" applyFill="1" applyBorder="1" applyAlignment="1" applyProtection="1">
      <alignment horizontal="center" vertical="center" wrapText="1"/>
    </xf>
    <xf numFmtId="0" fontId="120" fillId="4" borderId="0" xfId="0" applyFont="1" applyFill="1" applyAlignment="1" applyProtection="1">
      <alignment horizontal="left" vertical="center" wrapText="1"/>
    </xf>
    <xf numFmtId="167" fontId="95" fillId="0" borderId="36" xfId="0" applyNumberFormat="1" applyFont="1" applyFill="1" applyBorder="1" applyAlignment="1" applyProtection="1">
      <alignment horizontal="center" vertical="center" wrapText="1"/>
    </xf>
    <xf numFmtId="167" fontId="95" fillId="0" borderId="37" xfId="0" applyNumberFormat="1" applyFont="1" applyFill="1" applyBorder="1" applyAlignment="1" applyProtection="1">
      <alignment horizontal="center" vertical="center" wrapText="1"/>
    </xf>
    <xf numFmtId="0" fontId="69" fillId="0" borderId="5" xfId="0" applyFont="1" applyFill="1" applyBorder="1" applyAlignment="1" applyProtection="1">
      <alignment horizontal="left" vertical="center" wrapText="1"/>
    </xf>
    <xf numFmtId="0" fontId="69" fillId="0" borderId="20" xfId="0" applyFont="1" applyFill="1" applyBorder="1" applyAlignment="1" applyProtection="1">
      <alignment horizontal="left" vertical="center" wrapText="1"/>
    </xf>
    <xf numFmtId="0" fontId="131" fillId="15" borderId="38" xfId="0" applyFont="1" applyFill="1" applyBorder="1" applyAlignment="1" applyProtection="1">
      <alignment horizontal="center" vertical="center" wrapText="1"/>
      <protection locked="0"/>
    </xf>
    <xf numFmtId="0" fontId="131" fillId="15" borderId="39" xfId="0" applyFont="1" applyFill="1" applyBorder="1" applyAlignment="1" applyProtection="1">
      <alignment horizontal="center" vertical="center" wrapText="1"/>
      <protection locked="0"/>
    </xf>
    <xf numFmtId="0" fontId="82" fillId="6" borderId="5" xfId="0" applyFont="1" applyFill="1" applyBorder="1" applyAlignment="1" applyProtection="1">
      <alignment horizontal="center" vertical="center" wrapText="1"/>
    </xf>
    <xf numFmtId="0" fontId="82" fillId="0" borderId="7" xfId="0" applyFont="1" applyBorder="1" applyAlignment="1" applyProtection="1">
      <alignment horizontal="center" vertical="center" wrapText="1"/>
    </xf>
    <xf numFmtId="0" fontId="126" fillId="20" borderId="15" xfId="0" applyFont="1" applyFill="1" applyBorder="1" applyAlignment="1" applyProtection="1">
      <alignment horizontal="right" vertical="center" wrapText="1"/>
    </xf>
    <xf numFmtId="0" fontId="60" fillId="0" borderId="8" xfId="0" applyFont="1" applyBorder="1" applyAlignment="1" applyProtection="1">
      <alignment vertical="center" wrapText="1"/>
    </xf>
    <xf numFmtId="0" fontId="73" fillId="0" borderId="15" xfId="0" applyFont="1" applyFill="1" applyBorder="1" applyAlignment="1" applyProtection="1">
      <alignment horizontal="center" vertical="center" wrapText="1"/>
    </xf>
    <xf numFmtId="0" fontId="73" fillId="0" borderId="9" xfId="0" applyFont="1" applyFill="1" applyBorder="1" applyAlignment="1" applyProtection="1">
      <alignment horizontal="center" vertical="center" wrapText="1"/>
    </xf>
    <xf numFmtId="0" fontId="0" fillId="0" borderId="9" xfId="0" applyFill="1" applyBorder="1" applyAlignment="1" applyProtection="1">
      <alignment vertical="center" wrapText="1"/>
    </xf>
    <xf numFmtId="0" fontId="73" fillId="21" borderId="15" xfId="0" applyFont="1" applyFill="1" applyBorder="1" applyAlignment="1" applyProtection="1">
      <alignment horizontal="left" vertical="center" wrapText="1"/>
    </xf>
    <xf numFmtId="0" fontId="128" fillId="4" borderId="0" xfId="0" applyFont="1" applyFill="1" applyAlignment="1" applyProtection="1">
      <alignment horizontal="center" vertical="center" wrapText="1"/>
    </xf>
    <xf numFmtId="0" fontId="70" fillId="0" borderId="5" xfId="0" applyFont="1" applyFill="1" applyBorder="1" applyAlignment="1" applyProtection="1">
      <alignment horizontal="left" vertical="center" wrapText="1"/>
    </xf>
    <xf numFmtId="0" fontId="0" fillId="0" borderId="20" xfId="0" applyBorder="1" applyAlignment="1">
      <alignment horizontal="left" vertical="center" wrapText="1"/>
    </xf>
    <xf numFmtId="0" fontId="0" fillId="0" borderId="7" xfId="0" applyBorder="1" applyAlignment="1">
      <alignment horizontal="left" vertical="center" wrapText="1"/>
    </xf>
    <xf numFmtId="0" fontId="0" fillId="0" borderId="8" xfId="0" applyFill="1" applyBorder="1" applyAlignment="1" applyProtection="1">
      <alignment vertical="center"/>
    </xf>
    <xf numFmtId="0" fontId="0" fillId="0" borderId="5" xfId="0" applyFill="1" applyBorder="1" applyAlignment="1" applyProtection="1">
      <alignment horizontal="center" vertical="center" wrapText="1"/>
    </xf>
    <xf numFmtId="0" fontId="128" fillId="4" borderId="0" xfId="0" applyFont="1" applyFill="1" applyAlignment="1" applyProtection="1">
      <alignment horizontal="right" vertical="center" wrapText="1"/>
    </xf>
    <xf numFmtId="0" fontId="79" fillId="6" borderId="15" xfId="0" applyFont="1" applyFill="1" applyBorder="1" applyAlignment="1" applyProtection="1">
      <alignment horizontal="center" vertical="center"/>
    </xf>
    <xf numFmtId="0" fontId="79" fillId="6" borderId="8" xfId="0" applyFont="1" applyFill="1" applyBorder="1" applyAlignment="1" applyProtection="1">
      <alignment horizontal="center" vertical="center"/>
    </xf>
    <xf numFmtId="0" fontId="79" fillId="6" borderId="9" xfId="0" applyFont="1" applyFill="1" applyBorder="1" applyAlignment="1" applyProtection="1">
      <alignment horizontal="center" vertical="center"/>
    </xf>
    <xf numFmtId="0" fontId="94" fillId="0" borderId="0" xfId="0" applyFont="1" applyFill="1" applyBorder="1" applyAlignment="1" applyProtection="1">
      <alignment horizontal="center" vertical="center"/>
      <protection hidden="1"/>
    </xf>
    <xf numFmtId="0" fontId="122" fillId="4" borderId="25" xfId="0" applyFont="1" applyFill="1" applyBorder="1" applyAlignment="1" applyProtection="1">
      <alignment horizontal="center" vertical="center" wrapText="1"/>
    </xf>
    <xf numFmtId="0" fontId="122" fillId="4" borderId="0" xfId="0" applyFont="1" applyFill="1" applyAlignment="1" applyProtection="1">
      <alignment horizontal="center" vertical="center" wrapText="1"/>
    </xf>
    <xf numFmtId="0" fontId="123" fillId="0" borderId="0" xfId="0" applyFont="1" applyFill="1" applyAlignment="1" applyProtection="1">
      <alignment horizontal="center" wrapText="1"/>
    </xf>
    <xf numFmtId="3" fontId="84" fillId="0" borderId="7" xfId="0" applyNumberFormat="1" applyFont="1" applyFill="1" applyBorder="1" applyAlignment="1" applyProtection="1">
      <alignment horizontal="center" vertical="center" wrapText="1"/>
    </xf>
    <xf numFmtId="0" fontId="114" fillId="4" borderId="22" xfId="0" applyFont="1" applyFill="1" applyBorder="1" applyAlignment="1" applyProtection="1">
      <alignment horizontal="center" vertical="center"/>
    </xf>
    <xf numFmtId="0" fontId="114" fillId="4" borderId="23" xfId="0" applyFont="1" applyFill="1" applyBorder="1" applyAlignment="1" applyProtection="1">
      <alignment horizontal="center" vertical="center"/>
    </xf>
    <xf numFmtId="0" fontId="114" fillId="4" borderId="24" xfId="0" applyFont="1" applyFill="1" applyBorder="1" applyAlignment="1" applyProtection="1">
      <alignment horizontal="center" vertical="center"/>
    </xf>
    <xf numFmtId="0" fontId="121" fillId="4" borderId="26" xfId="0" applyFont="1" applyFill="1" applyBorder="1" applyAlignment="1" applyProtection="1">
      <alignment horizontal="center" vertical="center" textRotation="90" wrapText="1"/>
    </xf>
    <xf numFmtId="0" fontId="121" fillId="4" borderId="0" xfId="0" applyFont="1" applyFill="1" applyBorder="1" applyAlignment="1" applyProtection="1">
      <alignment horizontal="center" vertical="center" textRotation="90" wrapText="1"/>
    </xf>
    <xf numFmtId="0" fontId="121" fillId="4" borderId="27" xfId="0" applyFont="1" applyFill="1" applyBorder="1" applyAlignment="1" applyProtection="1">
      <alignment horizontal="center" vertical="center" textRotation="90" wrapText="1"/>
    </xf>
    <xf numFmtId="0" fontId="121" fillId="4" borderId="18" xfId="0" applyFont="1" applyFill="1" applyBorder="1" applyAlignment="1" applyProtection="1">
      <alignment horizontal="center" vertical="center" textRotation="90" wrapText="1"/>
    </xf>
    <xf numFmtId="0" fontId="121" fillId="4" borderId="28" xfId="0" applyFont="1" applyFill="1" applyBorder="1" applyAlignment="1" applyProtection="1">
      <alignment horizontal="center" vertical="center" textRotation="90" wrapText="1"/>
    </xf>
    <xf numFmtId="0" fontId="121" fillId="4" borderId="29" xfId="0" applyFont="1" applyFill="1" applyBorder="1" applyAlignment="1" applyProtection="1">
      <alignment horizontal="center" vertical="center" textRotation="90" wrapText="1"/>
    </xf>
    <xf numFmtId="0" fontId="121" fillId="4" borderId="30" xfId="0" applyFont="1" applyFill="1" applyBorder="1" applyAlignment="1" applyProtection="1">
      <alignment horizontal="center" vertical="center" textRotation="90" wrapText="1"/>
    </xf>
    <xf numFmtId="0" fontId="121" fillId="4" borderId="31" xfId="0" applyFont="1" applyFill="1" applyBorder="1" applyAlignment="1" applyProtection="1">
      <alignment horizontal="center" vertical="center" textRotation="90" wrapText="1"/>
    </xf>
    <xf numFmtId="0" fontId="93" fillId="4" borderId="22" xfId="0" applyFont="1" applyFill="1" applyBorder="1" applyAlignment="1" applyProtection="1">
      <alignment horizontal="center" vertical="center"/>
    </xf>
    <xf numFmtId="0" fontId="93" fillId="4" borderId="23" xfId="0" applyFont="1" applyFill="1" applyBorder="1" applyAlignment="1" applyProtection="1">
      <alignment horizontal="center" vertical="center"/>
    </xf>
    <xf numFmtId="0" fontId="93" fillId="4" borderId="24" xfId="0" applyFont="1" applyFill="1" applyBorder="1" applyAlignment="1" applyProtection="1">
      <alignment horizontal="center" vertical="center"/>
    </xf>
    <xf numFmtId="0" fontId="124" fillId="4" borderId="0" xfId="0" applyFont="1" applyFill="1" applyAlignment="1" applyProtection="1">
      <alignment horizontal="left" vertical="center" wrapText="1"/>
    </xf>
    <xf numFmtId="0" fontId="68" fillId="19" borderId="0" xfId="0" applyFont="1" applyFill="1" applyAlignment="1" applyProtection="1">
      <alignment horizontal="center" vertical="center" wrapText="1"/>
    </xf>
    <xf numFmtId="0" fontId="60" fillId="0" borderId="5" xfId="0" applyFont="1" applyFill="1" applyBorder="1" applyAlignment="1" applyProtection="1">
      <alignment horizontal="center" vertical="center" wrapText="1"/>
    </xf>
    <xf numFmtId="0" fontId="60" fillId="0" borderId="7" xfId="0" applyFont="1" applyFill="1" applyBorder="1" applyAlignment="1" applyProtection="1">
      <alignment horizontal="center" vertical="center" wrapText="1"/>
    </xf>
    <xf numFmtId="0" fontId="79" fillId="4" borderId="0" xfId="0" applyFont="1" applyFill="1" applyAlignment="1" applyProtection="1">
      <alignment horizontal="right" vertical="center" wrapText="1"/>
    </xf>
    <xf numFmtId="0" fontId="0" fillId="0" borderId="0" xfId="0" applyAlignment="1" applyProtection="1">
      <alignment vertical="center" wrapText="1"/>
    </xf>
    <xf numFmtId="0" fontId="0" fillId="0" borderId="32" xfId="0" applyBorder="1" applyAlignment="1" applyProtection="1">
      <alignment vertical="center" wrapText="1"/>
    </xf>
    <xf numFmtId="0" fontId="79" fillId="4" borderId="0" xfId="0" applyFont="1" applyFill="1" applyBorder="1" applyAlignment="1" applyProtection="1">
      <alignment horizontal="right" vertical="center" wrapText="1"/>
    </xf>
    <xf numFmtId="0" fontId="0" fillId="0" borderId="0" xfId="0" applyBorder="1" applyAlignment="1" applyProtection="1">
      <alignment vertical="center" wrapText="1"/>
    </xf>
    <xf numFmtId="0" fontId="70" fillId="6" borderId="33" xfId="0" applyFont="1" applyFill="1" applyBorder="1" applyAlignment="1" applyProtection="1">
      <alignment horizontal="center" vertical="center" wrapText="1"/>
    </xf>
    <xf numFmtId="0" fontId="72" fillId="0" borderId="34" xfId="0" applyFont="1" applyBorder="1" applyAlignment="1" applyProtection="1">
      <alignment horizontal="center" vertical="center" wrapText="1"/>
    </xf>
    <xf numFmtId="0" fontId="72" fillId="0" borderId="10" xfId="0" applyFont="1" applyBorder="1" applyAlignment="1" applyProtection="1">
      <alignment horizontal="center" vertical="center" wrapText="1"/>
    </xf>
    <xf numFmtId="0" fontId="72" fillId="0" borderId="19" xfId="0" applyFont="1" applyBorder="1" applyAlignment="1" applyProtection="1">
      <alignment horizontal="center" vertical="center" wrapText="1"/>
    </xf>
    <xf numFmtId="0" fontId="125" fillId="6" borderId="5" xfId="0" applyFont="1" applyFill="1" applyBorder="1" applyAlignment="1" applyProtection="1">
      <alignment horizontal="center" vertical="center" wrapText="1"/>
    </xf>
    <xf numFmtId="0" fontId="125" fillId="0" borderId="7" xfId="0" applyFont="1" applyBorder="1" applyAlignment="1" applyProtection="1">
      <alignment horizontal="center" vertical="center" wrapText="1"/>
    </xf>
    <xf numFmtId="0" fontId="0" fillId="11" borderId="18" xfId="0" applyFill="1" applyBorder="1" applyAlignment="1" applyProtection="1">
      <alignment horizontal="left" vertical="center" wrapText="1"/>
    </xf>
    <xf numFmtId="0" fontId="0" fillId="11" borderId="19" xfId="0" applyFill="1" applyBorder="1" applyAlignment="1" applyProtection="1">
      <alignment horizontal="left" vertical="center" wrapText="1"/>
    </xf>
    <xf numFmtId="0" fontId="87" fillId="12" borderId="15" xfId="0" applyFont="1" applyFill="1" applyBorder="1" applyAlignment="1" applyProtection="1">
      <alignment horizontal="center" vertical="center"/>
    </xf>
    <xf numFmtId="0" fontId="87" fillId="12" borderId="8" xfId="0" applyFont="1" applyFill="1" applyBorder="1" applyAlignment="1" applyProtection="1">
      <alignment horizontal="center" vertical="center"/>
    </xf>
    <xf numFmtId="0" fontId="136" fillId="4" borderId="0" xfId="0" applyFont="1" applyFill="1" applyAlignment="1" applyProtection="1">
      <alignment horizontal="left" vertical="center" wrapText="1"/>
    </xf>
    <xf numFmtId="0" fontId="79" fillId="4" borderId="3" xfId="0" applyFont="1" applyFill="1" applyBorder="1" applyAlignment="1" applyProtection="1">
      <alignment horizontal="center" vertical="center" wrapText="1"/>
    </xf>
    <xf numFmtId="0" fontId="137" fillId="4" borderId="5" xfId="0" applyFont="1" applyFill="1" applyBorder="1" applyAlignment="1" applyProtection="1">
      <alignment horizontal="left" vertical="center" wrapText="1"/>
    </xf>
    <xf numFmtId="0" fontId="137" fillId="4" borderId="20" xfId="0" applyFont="1" applyFill="1" applyBorder="1" applyAlignment="1" applyProtection="1">
      <alignment horizontal="left" vertical="center" wrapText="1"/>
    </xf>
    <xf numFmtId="0" fontId="137" fillId="4" borderId="7" xfId="0" applyFont="1" applyFill="1" applyBorder="1" applyAlignment="1" applyProtection="1">
      <alignment horizontal="left" vertical="center" wrapText="1"/>
    </xf>
    <xf numFmtId="0" fontId="65" fillId="0" borderId="15" xfId="0" applyFont="1" applyFill="1" applyBorder="1" applyAlignment="1" applyProtection="1">
      <alignment horizontal="center" vertical="center" wrapText="1"/>
    </xf>
    <xf numFmtId="0" fontId="65" fillId="0" borderId="8" xfId="0" applyFont="1" applyFill="1" applyBorder="1" applyAlignment="1" applyProtection="1">
      <alignment horizontal="center" vertical="center" wrapText="1"/>
    </xf>
    <xf numFmtId="0" fontId="65" fillId="0" borderId="9" xfId="0" applyFont="1" applyFill="1" applyBorder="1" applyAlignment="1" applyProtection="1">
      <alignment horizontal="center" vertical="center" wrapText="1"/>
    </xf>
    <xf numFmtId="0" fontId="71" fillId="4" borderId="15" xfId="0" applyFont="1" applyFill="1" applyBorder="1" applyAlignment="1" applyProtection="1">
      <alignment horizontal="center" vertical="center" wrapText="1"/>
    </xf>
    <xf numFmtId="0" fontId="71" fillId="4" borderId="9" xfId="0" applyFont="1" applyFill="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79" fillId="4" borderId="5" xfId="0" applyFont="1" applyFill="1" applyBorder="1" applyAlignment="1" applyProtection="1">
      <alignment horizontal="center" vertical="center" wrapText="1"/>
    </xf>
    <xf numFmtId="0" fontId="79" fillId="4" borderId="20" xfId="0" applyFont="1" applyFill="1" applyBorder="1" applyAlignment="1" applyProtection="1">
      <alignment horizontal="center" vertical="center" wrapText="1"/>
    </xf>
    <xf numFmtId="0" fontId="79" fillId="4" borderId="7"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79" fillId="0" borderId="5" xfId="0" applyFont="1" applyFill="1" applyBorder="1" applyAlignment="1" applyProtection="1">
      <alignment horizontal="center" vertical="center" wrapText="1"/>
    </xf>
    <xf numFmtId="0" fontId="79" fillId="0" borderId="7" xfId="0" applyFont="1" applyFill="1" applyBorder="1" applyAlignment="1" applyProtection="1">
      <alignment horizontal="center" vertical="center" wrapText="1"/>
    </xf>
    <xf numFmtId="0" fontId="79" fillId="4" borderId="15" xfId="0" applyFont="1" applyFill="1" applyBorder="1" applyAlignment="1" applyProtection="1">
      <alignment horizontal="center" wrapText="1"/>
    </xf>
    <xf numFmtId="0" fontId="79" fillId="4" borderId="8" xfId="0" applyFont="1" applyFill="1" applyBorder="1" applyAlignment="1" applyProtection="1">
      <alignment horizontal="center" wrapText="1"/>
    </xf>
    <xf numFmtId="0" fontId="79" fillId="4" borderId="9" xfId="0" applyFont="1" applyFill="1" applyBorder="1" applyAlignment="1" applyProtection="1">
      <alignment horizontal="center" wrapText="1"/>
    </xf>
    <xf numFmtId="0" fontId="15" fillId="0" borderId="5"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72" fillId="4" borderId="5" xfId="0" applyFont="1" applyFill="1" applyBorder="1" applyAlignment="1" applyProtection="1">
      <alignment horizontal="center" vertical="center" wrapText="1"/>
    </xf>
    <xf numFmtId="0" fontId="72" fillId="4" borderId="7" xfId="0" applyFont="1" applyFill="1" applyBorder="1" applyAlignment="1" applyProtection="1">
      <alignment horizontal="center" vertical="center" wrapText="1"/>
    </xf>
    <xf numFmtId="0" fontId="79" fillId="4" borderId="20" xfId="0" applyFont="1" applyFill="1" applyBorder="1" applyAlignment="1" applyProtection="1">
      <alignment horizontal="left" vertical="center" wrapText="1"/>
    </xf>
    <xf numFmtId="0" fontId="79" fillId="4" borderId="7" xfId="0" applyFont="1" applyFill="1" applyBorder="1" applyAlignment="1" applyProtection="1">
      <alignment horizontal="left" vertical="center" wrapText="1"/>
    </xf>
    <xf numFmtId="0" fontId="71" fillId="4" borderId="3" xfId="0" applyFont="1" applyFill="1" applyBorder="1" applyAlignment="1" applyProtection="1">
      <alignment horizontal="center" vertical="center" wrapText="1"/>
    </xf>
    <xf numFmtId="0" fontId="13" fillId="0" borderId="5" xfId="0" applyFont="1" applyBorder="1" applyAlignment="1" applyProtection="1">
      <alignment horizontal="center" wrapText="1"/>
    </xf>
    <xf numFmtId="0" fontId="139" fillId="0" borderId="20" xfId="0" applyFont="1" applyBorder="1" applyAlignment="1" applyProtection="1">
      <alignment horizontal="center" wrapText="1"/>
    </xf>
    <xf numFmtId="0" fontId="139" fillId="0" borderId="7" xfId="0" applyFont="1" applyBorder="1" applyAlignment="1" applyProtection="1">
      <alignment horizontal="center" wrapText="1"/>
    </xf>
    <xf numFmtId="0" fontId="79" fillId="18" borderId="5" xfId="0" applyFont="1" applyFill="1" applyBorder="1" applyAlignment="1" applyProtection="1">
      <alignment horizontal="center" vertical="center" textRotation="180" wrapText="1"/>
    </xf>
    <xf numFmtId="0" fontId="79" fillId="18" borderId="20" xfId="0" applyFont="1" applyFill="1" applyBorder="1" applyAlignment="1" applyProtection="1">
      <alignment horizontal="center" vertical="center" textRotation="180" wrapText="1"/>
    </xf>
    <xf numFmtId="0" fontId="79" fillId="18" borderId="4" xfId="0" applyFont="1" applyFill="1" applyBorder="1" applyAlignment="1" applyProtection="1">
      <alignment horizontal="center" vertical="center" textRotation="180" wrapText="1"/>
    </xf>
    <xf numFmtId="0" fontId="138" fillId="0" borderId="7" xfId="0" applyFont="1" applyFill="1" applyBorder="1" applyAlignment="1" applyProtection="1">
      <alignment horizontal="center" vertical="center" wrapText="1"/>
    </xf>
    <xf numFmtId="0" fontId="60" fillId="0" borderId="7" xfId="0" applyFont="1" applyBorder="1" applyAlignment="1" applyProtection="1">
      <alignment horizontal="center" vertical="center" wrapText="1"/>
    </xf>
    <xf numFmtId="0" fontId="79" fillId="0" borderId="9" xfId="0" applyFont="1" applyBorder="1" applyAlignment="1" applyProtection="1">
      <alignment horizontal="center" wrapText="1"/>
    </xf>
    <xf numFmtId="0" fontId="82" fillId="0" borderId="7" xfId="0" applyFont="1" applyFill="1" applyBorder="1" applyAlignment="1" applyProtection="1">
      <alignment horizontal="center" vertical="center" wrapText="1"/>
    </xf>
    <xf numFmtId="0" fontId="139" fillId="0" borderId="20" xfId="0" applyFont="1" applyBorder="1" applyAlignment="1" applyProtection="1">
      <alignment horizontal="center" vertical="center" wrapText="1"/>
    </xf>
    <xf numFmtId="0" fontId="139" fillId="0" borderId="7" xfId="0" applyFont="1" applyBorder="1" applyAlignment="1" applyProtection="1">
      <alignment horizontal="center" vertical="center" wrapText="1"/>
    </xf>
    <xf numFmtId="0" fontId="79" fillId="4" borderId="3" xfId="0" applyFont="1" applyFill="1" applyBorder="1" applyAlignment="1" applyProtection="1">
      <alignment horizontal="center" vertical="center" textRotation="180" wrapText="1"/>
    </xf>
    <xf numFmtId="0" fontId="79" fillId="4" borderId="7" xfId="0" applyFont="1" applyFill="1" applyBorder="1" applyAlignment="1" applyProtection="1">
      <alignment vertical="center" textRotation="180" wrapText="1"/>
    </xf>
    <xf numFmtId="0" fontId="137" fillId="4" borderId="45" xfId="0" applyFont="1" applyFill="1" applyBorder="1" applyAlignment="1" applyProtection="1">
      <alignment horizontal="center" vertical="center" wrapText="1"/>
    </xf>
    <xf numFmtId="0" fontId="137" fillId="4" borderId="46" xfId="0" applyFont="1" applyFill="1" applyBorder="1" applyAlignment="1" applyProtection="1">
      <alignment horizontal="center" vertical="center" wrapText="1"/>
    </xf>
    <xf numFmtId="0" fontId="109" fillId="0" borderId="0" xfId="0" applyFont="1" applyAlignment="1" applyProtection="1">
      <alignment horizontal="right" vertical="center" wrapText="1"/>
    </xf>
    <xf numFmtId="0" fontId="87" fillId="12" borderId="15" xfId="0" applyFont="1" applyFill="1" applyBorder="1" applyAlignment="1" applyProtection="1">
      <alignment horizontal="right" vertical="center"/>
    </xf>
    <xf numFmtId="0" fontId="87" fillId="12" borderId="8" xfId="0" applyFont="1" applyFill="1" applyBorder="1" applyAlignment="1" applyProtection="1">
      <alignment horizontal="right" vertical="center"/>
    </xf>
    <xf numFmtId="0" fontId="87" fillId="12" borderId="9" xfId="0" applyFont="1" applyFill="1" applyBorder="1" applyAlignment="1" applyProtection="1">
      <alignment horizontal="right" vertical="center"/>
    </xf>
    <xf numFmtId="0" fontId="140" fillId="4" borderId="5" xfId="0" applyFont="1" applyFill="1" applyBorder="1" applyAlignment="1" applyProtection="1">
      <alignment horizontal="center" vertical="center" wrapText="1"/>
    </xf>
    <xf numFmtId="0" fontId="140" fillId="4" borderId="20" xfId="0" applyFont="1" applyFill="1" applyBorder="1" applyAlignment="1" applyProtection="1">
      <alignment horizontal="center" vertical="center" wrapText="1"/>
    </xf>
    <xf numFmtId="0" fontId="140" fillId="4" borderId="7" xfId="0" applyFont="1" applyFill="1" applyBorder="1" applyAlignment="1" applyProtection="1">
      <alignment horizontal="center" vertical="center" wrapText="1"/>
    </xf>
    <xf numFmtId="0" fontId="82" fillId="0" borderId="5" xfId="0" applyFont="1" applyFill="1" applyBorder="1" applyAlignment="1" applyProtection="1">
      <alignment horizontal="center" vertical="center" wrapText="1"/>
    </xf>
    <xf numFmtId="0" fontId="138" fillId="0" borderId="5" xfId="0" applyFont="1" applyFill="1" applyBorder="1" applyAlignment="1" applyProtection="1">
      <alignment horizontal="center" vertical="center" wrapText="1"/>
    </xf>
    <xf numFmtId="0" fontId="0" fillId="11" borderId="18" xfId="0" applyFill="1" applyBorder="1" applyAlignment="1" applyProtection="1">
      <alignment horizontal="left" wrapText="1"/>
    </xf>
    <xf numFmtId="0" fontId="0" fillId="0" borderId="18" xfId="0" applyBorder="1" applyAlignment="1" applyProtection="1">
      <alignment horizontal="left" wrapText="1"/>
    </xf>
    <xf numFmtId="0" fontId="0" fillId="0" borderId="19" xfId="0" applyBorder="1" applyAlignment="1" applyProtection="1">
      <alignment horizontal="left" wrapText="1"/>
    </xf>
    <xf numFmtId="0" fontId="86" fillId="12" borderId="15" xfId="0" applyFont="1" applyFill="1" applyBorder="1" applyAlignment="1" applyProtection="1">
      <alignment horizontal="left" vertical="center" wrapText="1"/>
    </xf>
    <xf numFmtId="0" fontId="86" fillId="12" borderId="8" xfId="0" applyFont="1" applyFill="1" applyBorder="1" applyAlignment="1" applyProtection="1">
      <alignment horizontal="left" vertical="center" wrapText="1"/>
    </xf>
    <xf numFmtId="0" fontId="136" fillId="4" borderId="0" xfId="0" applyFont="1" applyFill="1" applyAlignment="1" applyProtection="1">
      <alignment horizontal="left" wrapText="1"/>
    </xf>
    <xf numFmtId="0" fontId="71" fillId="0" borderId="0" xfId="0" applyFont="1" applyFill="1" applyAlignment="1" applyProtection="1">
      <alignment horizontal="left" wrapText="1"/>
      <protection hidden="1"/>
    </xf>
    <xf numFmtId="0" fontId="71" fillId="0" borderId="3" xfId="0" applyFont="1" applyFill="1" applyBorder="1" applyAlignment="1" applyProtection="1">
      <alignment horizontal="center" wrapText="1"/>
      <protection hidden="1"/>
    </xf>
    <xf numFmtId="0" fontId="72" fillId="0" borderId="3" xfId="0" applyFont="1" applyFill="1" applyBorder="1" applyAlignment="1" applyProtection="1">
      <alignment horizontal="left" wrapText="1"/>
      <protection hidden="1"/>
    </xf>
    <xf numFmtId="14" fontId="86" fillId="19" borderId="18" xfId="0" applyNumberFormat="1" applyFont="1" applyFill="1" applyBorder="1" applyAlignment="1" applyProtection="1">
      <alignment horizontal="center" vertical="center"/>
    </xf>
  </cellXfs>
  <cellStyles count="7">
    <cellStyle name="Comma" xfId="1" builtinId="3"/>
    <cellStyle name="Currency 2" xfId="2"/>
    <cellStyle name="Hyperlink" xfId="3" builtinId="8"/>
    <cellStyle name="Normal" xfId="0" builtinId="0"/>
    <cellStyle name="Normal 2" xfId="4"/>
    <cellStyle name="Percent" xfId="5" builtinId="5"/>
    <cellStyle name="Percent 2" xfId="6"/>
  </cellStyles>
  <dxfs count="7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FF"/>
        </patternFill>
      </fill>
    </dxf>
    <dxf>
      <fill>
        <patternFill>
          <bgColor rgb="FFFF0000"/>
        </patternFill>
      </fill>
    </dxf>
    <dxf>
      <fill>
        <patternFill>
          <bgColor rgb="FFFF0000"/>
        </patternFill>
      </fill>
    </dxf>
    <dxf>
      <fill>
        <patternFill>
          <bgColor rgb="FFFF0000"/>
        </patternFill>
      </fill>
    </dxf>
    <dxf>
      <fill>
        <patternFill>
          <bgColor rgb="FF00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FF"/>
        </patternFill>
      </fill>
    </dxf>
    <dxf>
      <fill>
        <patternFill>
          <bgColor rgb="FFFF0000"/>
        </patternFill>
      </fill>
    </dxf>
    <dxf>
      <fill>
        <patternFill>
          <bgColor rgb="FFFF0000"/>
        </patternFill>
      </fill>
    </dxf>
    <dxf>
      <fill>
        <patternFill>
          <bgColor rgb="FFFF0000"/>
        </patternFill>
      </fill>
    </dxf>
    <dxf>
      <fill>
        <patternFill>
          <bgColor rgb="FF00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FF"/>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theme="9" tint="-0.24994659260841701"/>
        </patternFill>
      </fill>
    </dxf>
    <dxf>
      <font>
        <b/>
        <i val="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228349</xdr:colOff>
      <xdr:row>10</xdr:row>
      <xdr:rowOff>448235</xdr:rowOff>
    </xdr:from>
    <xdr:to>
      <xdr:col>6</xdr:col>
      <xdr:colOff>517703</xdr:colOff>
      <xdr:row>11</xdr:row>
      <xdr:rowOff>190498</xdr:rowOff>
    </xdr:to>
    <xdr:sp macro="" textlink="">
      <xdr:nvSpPr>
        <xdr:cNvPr id="5" name="Left Arrow 4">
          <a:extLst/>
        </xdr:cNvPr>
        <xdr:cNvSpPr/>
      </xdr:nvSpPr>
      <xdr:spPr>
        <a:xfrm rot="16200000">
          <a:off x="4479762" y="2912732"/>
          <a:ext cx="392204" cy="281739"/>
        </a:xfrm>
        <a:prstGeom prst="leftArrow">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en-US"/>
        </a:p>
      </xdr:txBody>
    </xdr:sp>
    <xdr:clientData/>
  </xdr:twoCellAnchor>
  <xdr:twoCellAnchor>
    <xdr:from>
      <xdr:col>8</xdr:col>
      <xdr:colOff>38100</xdr:colOff>
      <xdr:row>34</xdr:row>
      <xdr:rowOff>9525</xdr:rowOff>
    </xdr:from>
    <xdr:to>
      <xdr:col>16</xdr:col>
      <xdr:colOff>104775</xdr:colOff>
      <xdr:row>34</xdr:row>
      <xdr:rowOff>9525</xdr:rowOff>
    </xdr:to>
    <xdr:cxnSp macro="">
      <xdr:nvCxnSpPr>
        <xdr:cNvPr id="3" name="Straight Connector 2"/>
        <xdr:cNvCxnSpPr/>
      </xdr:nvCxnSpPr>
      <xdr:spPr>
        <a:xfrm>
          <a:off x="5486400" y="12954000"/>
          <a:ext cx="3571875" cy="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476250</xdr:colOff>
      <xdr:row>2</xdr:row>
      <xdr:rowOff>114300</xdr:rowOff>
    </xdr:from>
    <xdr:to>
      <xdr:col>13</xdr:col>
      <xdr:colOff>351724</xdr:colOff>
      <xdr:row>37</xdr:row>
      <xdr:rowOff>180133</xdr:rowOff>
    </xdr:to>
    <xdr:pic>
      <xdr:nvPicPr>
        <xdr:cNvPr id="2" name="Picture 1"/>
        <xdr:cNvPicPr>
          <a:picLocks noChangeAspect="1"/>
        </xdr:cNvPicPr>
      </xdr:nvPicPr>
      <xdr:blipFill>
        <a:blip xmlns:r="http://schemas.openxmlformats.org/officeDocument/2006/relationships" r:embed="rId1"/>
        <a:stretch>
          <a:fillRect/>
        </a:stretch>
      </xdr:blipFill>
      <xdr:spPr>
        <a:xfrm>
          <a:off x="3162300" y="495300"/>
          <a:ext cx="5609524" cy="67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hyperlink" Target="https://www.ecb.europa.eu/stats/policy_and_exchange_rates/euro_reference_exchange_rates/html/index.en.html" TargetMode="External"/><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E20"/>
  <sheetViews>
    <sheetView showGridLines="0" showRowColHeaders="0" zoomScaleNormal="100" zoomScaleSheetLayoutView="100" workbookViewId="0">
      <selection activeCell="C19" sqref="C19"/>
    </sheetView>
  </sheetViews>
  <sheetFormatPr defaultColWidth="8.85546875" defaultRowHeight="15" x14ac:dyDescent="0.25"/>
  <cols>
    <col min="1" max="1" width="0.85546875" style="2" customWidth="1"/>
    <col min="2" max="2" width="4.42578125" style="9" customWidth="1"/>
    <col min="3" max="3" width="87.42578125" style="2" customWidth="1"/>
    <col min="4" max="4" width="2" style="2" hidden="1" customWidth="1"/>
    <col min="5" max="5" width="4.5703125" style="2" customWidth="1"/>
    <col min="6" max="16384" width="8.85546875" style="2"/>
  </cols>
  <sheetData>
    <row r="1" spans="1:5" ht="21" customHeight="1" x14ac:dyDescent="0.2">
      <c r="A1" s="1"/>
      <c r="B1" s="204" t="s">
        <v>7</v>
      </c>
      <c r="C1" s="205"/>
      <c r="E1" s="152" t="str">
        <f>ΣΥΝΟΛΙΚΑ!A1</f>
        <v>Ver.5- 26/03/2021</v>
      </c>
    </row>
    <row r="2" spans="1:5" ht="6" hidden="1" customHeight="1" x14ac:dyDescent="0.25">
      <c r="B2" s="3"/>
      <c r="C2" s="4"/>
    </row>
    <row r="3" spans="1:5" ht="31.5" customHeight="1" x14ac:dyDescent="0.25">
      <c r="B3" s="5" t="s">
        <v>8</v>
      </c>
      <c r="C3" s="6" t="s">
        <v>213</v>
      </c>
    </row>
    <row r="4" spans="1:5" ht="75" customHeight="1" x14ac:dyDescent="0.25">
      <c r="B4" s="5" t="s">
        <v>9</v>
      </c>
      <c r="C4" s="6" t="s">
        <v>156</v>
      </c>
    </row>
    <row r="5" spans="1:5" ht="45" x14ac:dyDescent="0.25">
      <c r="B5" s="5" t="s">
        <v>10</v>
      </c>
      <c r="C5" s="6" t="s">
        <v>46</v>
      </c>
    </row>
    <row r="6" spans="1:5" x14ac:dyDescent="0.25">
      <c r="B6" s="5"/>
      <c r="C6" s="169" t="str">
        <f>ΣΥΝΟΛΙΚΑ!C13&amp;" - "&amp;ΣΥΝΟΛΙΚΑ!D13</f>
        <v>1,1 - ΚΤΗΡΙΑ (ΑΝΕΓΕΡΣΗ-ΕΠΕΚΤΑΣΗ-ΑΓΟΡΑ) / ΑΓΟΡΑ ΓΗΣ</v>
      </c>
    </row>
    <row r="7" spans="1:5" x14ac:dyDescent="0.25">
      <c r="B7" s="5"/>
      <c r="C7" s="169" t="str">
        <f>ΣΥΝΟΛΙΚΑ!C18&amp;" - "&amp;ΣΥΝΟΛΙΚΑ!D18</f>
        <v>1,2 - ΚΤΗΡΙΑ-ΤΟΙΧΟΙ ΑΝΤΙΣΤΗΡΙΞΗΣ</v>
      </c>
    </row>
    <row r="8" spans="1:5" x14ac:dyDescent="0.25">
      <c r="B8" s="5"/>
      <c r="C8" s="169" t="str">
        <f>ΣΥΝΟΛΙΚΑ!C19&amp;" - "&amp;ΣΥΝΟΛΙΚΑ!D19</f>
        <v>1,3 - ΚΤΗΡΙΑ-ΒΕΛΤΙΩΣΗ ΥΦΙΣΤΑΜΕΝΟΥ</v>
      </c>
    </row>
    <row r="9" spans="1:5" x14ac:dyDescent="0.25">
      <c r="B9" s="5"/>
      <c r="C9" s="169" t="str">
        <f>ΣΥΝΟΛΙΚΑ!C20&amp;" - "&amp;ΣΥΝΟΛΙΚΑ!D20</f>
        <v>1,4 - ΚΤΗΡΙΑ-ΠΕΡΙΒΑΛΛΟΝΤΑΣ ΧΩΡΟΣ</v>
      </c>
    </row>
    <row r="10" spans="1:5" x14ac:dyDescent="0.25">
      <c r="B10" s="5"/>
      <c r="C10" s="169" t="str">
        <f>ΣΥΝΟΛΙΚΑ!B21&amp;" - "&amp;ΣΥΝΟΛΙΚΑ!C21</f>
        <v>2 - ΜΗΧΑΝΗΜΑΤΑ/ ΕΞΟΠΛΙΣΜΟΣ/ ΟΧΗΜΑΤΑ.κ.α</v>
      </c>
    </row>
    <row r="11" spans="1:5" x14ac:dyDescent="0.25">
      <c r="B11" s="5"/>
      <c r="C11" s="169" t="str">
        <f>ΣΥΝΟΛΙΚΑ!B22&amp;" - "&amp;ΣΥΝΟΛΙΚΑ!C22</f>
        <v>3 - ΜΕΤΑΦΟΡΑ ΤΕΧΝΟΓΝΩΣΙΑΣ</v>
      </c>
    </row>
    <row r="12" spans="1:5" ht="17.25" customHeight="1" x14ac:dyDescent="0.25">
      <c r="B12" s="5"/>
      <c r="C12" s="169" t="str">
        <f>ΣΥΝΟΛΙΚΑ!B23&amp;" - "&amp;ΣΥΝΟΛΙΚΑ!C23</f>
        <v>4 - ΥΠΗΡΕΣΙΕΣ ΜΕΛΕΤΩΝ</v>
      </c>
    </row>
    <row r="13" spans="1:5" ht="3.75" customHeight="1" x14ac:dyDescent="0.25">
      <c r="B13" s="5"/>
      <c r="C13" s="18"/>
    </row>
    <row r="14" spans="1:5" ht="84.75" customHeight="1" x14ac:dyDescent="0.25">
      <c r="B14" s="5"/>
      <c r="C14" s="162" t="s">
        <v>183</v>
      </c>
    </row>
    <row r="15" spans="1:5" ht="48.75" customHeight="1" x14ac:dyDescent="0.25">
      <c r="B15" s="137" t="s">
        <v>11</v>
      </c>
      <c r="C15" s="138" t="s">
        <v>47</v>
      </c>
      <c r="D15" s="139"/>
      <c r="E15" s="160" t="s">
        <v>155</v>
      </c>
    </row>
    <row r="16" spans="1:5" ht="39" customHeight="1" x14ac:dyDescent="0.25">
      <c r="B16" s="137" t="s">
        <v>12</v>
      </c>
      <c r="C16" s="140" t="s">
        <v>182</v>
      </c>
      <c r="D16" s="139"/>
      <c r="E16" s="160" t="s">
        <v>155</v>
      </c>
    </row>
    <row r="17" spans="2:3" ht="18.75" customHeight="1" x14ac:dyDescent="0.25">
      <c r="B17" s="5" t="s">
        <v>13</v>
      </c>
      <c r="C17" s="6" t="s">
        <v>16</v>
      </c>
    </row>
    <row r="18" spans="2:3" ht="25.5" customHeight="1" x14ac:dyDescent="0.25">
      <c r="B18" s="5" t="s">
        <v>15</v>
      </c>
      <c r="C18" s="8" t="s">
        <v>14</v>
      </c>
    </row>
    <row r="19" spans="2:3" ht="75" customHeight="1" x14ac:dyDescent="0.25">
      <c r="B19" s="7"/>
      <c r="C19" s="15" t="s">
        <v>206</v>
      </c>
    </row>
    <row r="20" spans="2:3" x14ac:dyDescent="0.25">
      <c r="C20" s="10"/>
    </row>
  </sheetData>
  <sheetProtection password="CCF7" sheet="1" objects="1" scenarios="1" selectLockedCells="1"/>
  <mergeCells count="1">
    <mergeCell ref="B1:C1"/>
  </mergeCells>
  <printOptions horizontalCentered="1"/>
  <pageMargins left="0" right="0" top="0.19685039370078741" bottom="0.39370078740157483" header="0.31496062992125984" footer="0"/>
  <pageSetup paperSize="9" orientation="portrait" r:id="rId1"/>
  <headerFooter>
    <oddFooter>&amp;L&amp;F/&amp;A -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8"/>
  <sheetViews>
    <sheetView showGridLines="0" showRowColHeaders="0" workbookViewId="0">
      <selection activeCell="A2" sqref="A2"/>
    </sheetView>
  </sheetViews>
  <sheetFormatPr defaultRowHeight="12" x14ac:dyDescent="0.2"/>
  <cols>
    <col min="1" max="1" width="22" style="51" customWidth="1"/>
    <col min="2" max="2" width="10" style="51" customWidth="1"/>
    <col min="3" max="3" width="19.42578125" style="51" customWidth="1"/>
    <col min="4" max="16384" width="9.140625" style="48"/>
  </cols>
  <sheetData>
    <row r="1" spans="1:9" x14ac:dyDescent="0.2">
      <c r="A1" s="52" t="s">
        <v>45</v>
      </c>
      <c r="B1" s="52"/>
      <c r="C1" s="52"/>
      <c r="D1" s="158" t="str">
        <f>ΣΥΝΟΛΙΚΑ!A1</f>
        <v>Ver.5- 26/03/2021</v>
      </c>
    </row>
    <row r="2" spans="1:9" ht="34.5" customHeight="1" x14ac:dyDescent="0.2">
      <c r="A2" s="57" t="s">
        <v>24</v>
      </c>
      <c r="B2" s="57" t="s">
        <v>25</v>
      </c>
      <c r="C2" s="57" t="s">
        <v>40</v>
      </c>
      <c r="D2" s="46"/>
      <c r="E2" s="46"/>
      <c r="F2" s="47"/>
      <c r="G2" s="47"/>
      <c r="H2" s="47"/>
      <c r="I2" s="47"/>
    </row>
    <row r="3" spans="1:9" x14ac:dyDescent="0.2">
      <c r="A3" s="55" t="s">
        <v>37</v>
      </c>
      <c r="B3" s="55">
        <v>10000</v>
      </c>
      <c r="C3" s="56">
        <v>0.4</v>
      </c>
    </row>
    <row r="4" spans="1:9" x14ac:dyDescent="0.2">
      <c r="A4" s="55" t="s">
        <v>38</v>
      </c>
      <c r="B4" s="55">
        <v>20000</v>
      </c>
      <c r="C4" s="56">
        <v>0.2</v>
      </c>
    </row>
    <row r="5" spans="1:9" x14ac:dyDescent="0.2">
      <c r="A5" s="55" t="s">
        <v>39</v>
      </c>
      <c r="B5" s="55">
        <v>50000</v>
      </c>
      <c r="C5" s="56">
        <v>0.15</v>
      </c>
    </row>
    <row r="8" spans="1:9" ht="64.5" customHeight="1" x14ac:dyDescent="0.2">
      <c r="A8" s="392" t="s">
        <v>172</v>
      </c>
      <c r="B8" s="392"/>
      <c r="C8" s="392"/>
      <c r="D8" s="392"/>
      <c r="E8" s="392"/>
      <c r="F8" s="392"/>
    </row>
    <row r="9" spans="1:9" ht="36" x14ac:dyDescent="0.2">
      <c r="A9" s="57" t="s">
        <v>51</v>
      </c>
      <c r="B9" s="57" t="s">
        <v>54</v>
      </c>
      <c r="C9" s="57" t="s">
        <v>3</v>
      </c>
    </row>
    <row r="10" spans="1:9" x14ac:dyDescent="0.2">
      <c r="A10" s="161" t="s">
        <v>53</v>
      </c>
      <c r="B10" s="56">
        <v>0</v>
      </c>
      <c r="C10" s="55"/>
    </row>
    <row r="11" spans="1:9" x14ac:dyDescent="0.2">
      <c r="A11" s="161" t="s">
        <v>52</v>
      </c>
      <c r="B11" s="56">
        <v>0.1</v>
      </c>
      <c r="C11" s="58"/>
    </row>
    <row r="12" spans="1:9" ht="72" x14ac:dyDescent="0.2">
      <c r="A12" s="161" t="s">
        <v>169</v>
      </c>
      <c r="B12" s="56">
        <v>0.15</v>
      </c>
      <c r="C12" s="58" t="s">
        <v>55</v>
      </c>
    </row>
    <row r="13" spans="1:9" ht="48" x14ac:dyDescent="0.2">
      <c r="A13" s="161" t="s">
        <v>171</v>
      </c>
      <c r="B13" s="56">
        <v>0.2</v>
      </c>
      <c r="C13" s="151" t="s">
        <v>170</v>
      </c>
    </row>
    <row r="14" spans="1:9" x14ac:dyDescent="0.2">
      <c r="D14" s="102" t="s">
        <v>136</v>
      </c>
    </row>
    <row r="15" spans="1:9" ht="24" customHeight="1" x14ac:dyDescent="0.2">
      <c r="A15" s="393" t="s">
        <v>135</v>
      </c>
      <c r="B15" s="393"/>
      <c r="C15" s="393"/>
      <c r="D15" s="103">
        <v>29999.99</v>
      </c>
    </row>
    <row r="16" spans="1:9" ht="24" customHeight="1" x14ac:dyDescent="0.2">
      <c r="A16" s="99"/>
      <c r="B16" s="99"/>
      <c r="C16" s="99"/>
      <c r="D16" s="100"/>
    </row>
    <row r="17" spans="1:4" x14ac:dyDescent="0.2">
      <c r="D17" s="101" t="s">
        <v>137</v>
      </c>
    </row>
    <row r="18" spans="1:4" ht="51.75" customHeight="1" x14ac:dyDescent="0.2">
      <c r="A18" s="394" t="s">
        <v>176</v>
      </c>
      <c r="B18" s="394"/>
      <c r="C18" s="394"/>
      <c r="D18" s="104">
        <v>0</v>
      </c>
    </row>
  </sheetData>
  <sheetProtection selectLockedCells="1"/>
  <mergeCells count="3">
    <mergeCell ref="A8:F8"/>
    <mergeCell ref="A15:C15"/>
    <mergeCell ref="A18:C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I34"/>
  <sheetViews>
    <sheetView showGridLines="0" showRowColHeaders="0" workbookViewId="0">
      <selection activeCell="O10" sqref="O10"/>
    </sheetView>
  </sheetViews>
  <sheetFormatPr defaultRowHeight="15" x14ac:dyDescent="0.25"/>
  <cols>
    <col min="1" max="1" width="3.42578125" style="63" customWidth="1"/>
    <col min="2" max="2" width="7.5703125" style="63" customWidth="1"/>
    <col min="3" max="3" width="18.28515625" style="63" customWidth="1"/>
    <col min="4" max="4" width="11" style="63" customWidth="1"/>
    <col min="5" max="8" width="9.140625" style="63" customWidth="1"/>
    <col min="9" max="9" width="12.85546875" customWidth="1"/>
  </cols>
  <sheetData>
    <row r="1" spans="1:9" x14ac:dyDescent="0.25">
      <c r="B1" s="395">
        <v>43629</v>
      </c>
      <c r="C1" s="395"/>
      <c r="D1" s="64" t="s">
        <v>60</v>
      </c>
      <c r="E1" s="152" t="str">
        <f>ΣΥΝΟΛΙΚΑ!A1</f>
        <v>Ver.5- 26/03/2021</v>
      </c>
      <c r="F1" s="65"/>
      <c r="G1" s="65"/>
      <c r="H1" s="65"/>
    </row>
    <row r="2" spans="1:9" x14ac:dyDescent="0.25">
      <c r="B2" s="66" t="s">
        <v>61</v>
      </c>
      <c r="C2" s="66"/>
      <c r="D2" s="67" t="s">
        <v>62</v>
      </c>
      <c r="E2" s="180" t="s">
        <v>168</v>
      </c>
    </row>
    <row r="3" spans="1:9" x14ac:dyDescent="0.25">
      <c r="A3" s="63">
        <v>1</v>
      </c>
      <c r="B3" s="68" t="s">
        <v>63</v>
      </c>
      <c r="C3" s="68" t="s">
        <v>64</v>
      </c>
      <c r="D3" s="68">
        <v>1</v>
      </c>
      <c r="H3"/>
      <c r="I3" s="159"/>
    </row>
    <row r="4" spans="1:9" x14ac:dyDescent="0.25">
      <c r="A4" s="63">
        <v>2</v>
      </c>
      <c r="B4" s="69" t="s">
        <v>123</v>
      </c>
      <c r="C4" s="70" t="s">
        <v>124</v>
      </c>
      <c r="D4" s="71">
        <v>1.2296</v>
      </c>
      <c r="F4" s="133"/>
      <c r="G4" s="133"/>
      <c r="H4"/>
    </row>
    <row r="5" spans="1:9" x14ac:dyDescent="0.25">
      <c r="A5" s="63">
        <v>3</v>
      </c>
      <c r="B5" s="69" t="s">
        <v>81</v>
      </c>
      <c r="C5" s="70" t="s">
        <v>82</v>
      </c>
      <c r="D5" s="71">
        <v>0.90159999999999996</v>
      </c>
      <c r="F5" s="133"/>
      <c r="G5" s="133"/>
      <c r="H5"/>
    </row>
    <row r="6" spans="1:9" x14ac:dyDescent="0.25">
      <c r="A6" s="63">
        <v>4</v>
      </c>
      <c r="B6" s="69" t="s">
        <v>75</v>
      </c>
      <c r="C6" s="70" t="s">
        <v>76</v>
      </c>
      <c r="D6" s="71">
        <v>7.9484000000000004</v>
      </c>
      <c r="F6" s="133"/>
      <c r="G6" s="133"/>
      <c r="H6"/>
    </row>
    <row r="7" spans="1:9" x14ac:dyDescent="0.25">
      <c r="B7" s="69" t="s">
        <v>65</v>
      </c>
      <c r="C7" s="70" t="s">
        <v>66</v>
      </c>
      <c r="D7" s="71">
        <v>1.5928</v>
      </c>
      <c r="F7" s="133"/>
      <c r="G7" s="133"/>
      <c r="H7"/>
    </row>
    <row r="8" spans="1:9" x14ac:dyDescent="0.25">
      <c r="B8" s="69" t="s">
        <v>67</v>
      </c>
      <c r="C8" s="70" t="s">
        <v>68</v>
      </c>
      <c r="D8" s="71">
        <v>1.9558</v>
      </c>
      <c r="F8" s="133"/>
      <c r="G8" s="133"/>
      <c r="H8"/>
    </row>
    <row r="9" spans="1:9" x14ac:dyDescent="0.25">
      <c r="B9" s="69" t="s">
        <v>69</v>
      </c>
      <c r="C9" s="70" t="s">
        <v>70</v>
      </c>
      <c r="D9" s="71">
        <v>6.3240999999999996</v>
      </c>
      <c r="F9" s="133"/>
      <c r="G9" s="133"/>
      <c r="H9"/>
    </row>
    <row r="10" spans="1:9" x14ac:dyDescent="0.25">
      <c r="B10" s="69" t="s">
        <v>71</v>
      </c>
      <c r="C10" s="70" t="s">
        <v>72</v>
      </c>
      <c r="D10" s="71">
        <v>1.5621</v>
      </c>
      <c r="F10" s="133"/>
      <c r="G10" s="133"/>
      <c r="H10"/>
    </row>
    <row r="11" spans="1:9" x14ac:dyDescent="0.25">
      <c r="B11" s="69" t="s">
        <v>73</v>
      </c>
      <c r="C11" s="70" t="s">
        <v>74</v>
      </c>
      <c r="D11" s="71">
        <v>1.0810999999999999</v>
      </c>
      <c r="F11" s="133"/>
      <c r="G11" s="133"/>
      <c r="H11"/>
    </row>
    <row r="12" spans="1:9" x14ac:dyDescent="0.25">
      <c r="B12" s="69" t="s">
        <v>77</v>
      </c>
      <c r="C12" s="70" t="s">
        <v>78</v>
      </c>
      <c r="D12" s="71">
        <v>26.140999999999998</v>
      </c>
      <c r="F12" s="133"/>
      <c r="G12" s="133"/>
      <c r="H12"/>
    </row>
    <row r="13" spans="1:9" x14ac:dyDescent="0.25">
      <c r="B13" s="69" t="s">
        <v>79</v>
      </c>
      <c r="C13" s="70" t="s">
        <v>80</v>
      </c>
      <c r="D13" s="71">
        <v>7.4379</v>
      </c>
      <c r="F13" s="133"/>
      <c r="G13" s="133"/>
      <c r="H13"/>
    </row>
    <row r="14" spans="1:9" x14ac:dyDescent="0.25">
      <c r="B14" s="69" t="s">
        <v>83</v>
      </c>
      <c r="C14" s="70" t="s">
        <v>84</v>
      </c>
      <c r="D14" s="71">
        <v>9.5329999999999995</v>
      </c>
      <c r="F14" s="133"/>
      <c r="G14" s="133"/>
      <c r="H14"/>
    </row>
    <row r="15" spans="1:9" x14ac:dyDescent="0.25">
      <c r="B15" s="69" t="s">
        <v>85</v>
      </c>
      <c r="C15" s="70" t="s">
        <v>86</v>
      </c>
      <c r="D15" s="71">
        <v>7.5564999999999998</v>
      </c>
      <c r="F15" s="133"/>
      <c r="G15" s="133"/>
      <c r="H15"/>
    </row>
    <row r="16" spans="1:9" x14ac:dyDescent="0.25">
      <c r="B16" s="69" t="s">
        <v>87</v>
      </c>
      <c r="C16" s="70" t="s">
        <v>88</v>
      </c>
      <c r="D16" s="71">
        <v>361.32</v>
      </c>
      <c r="F16" s="133"/>
      <c r="G16" s="133"/>
      <c r="H16"/>
    </row>
    <row r="17" spans="2:8" x14ac:dyDescent="0.25">
      <c r="B17" s="69" t="s">
        <v>89</v>
      </c>
      <c r="C17" s="70" t="s">
        <v>90</v>
      </c>
      <c r="D17" s="71">
        <v>17062.669999999998</v>
      </c>
      <c r="F17" s="133"/>
      <c r="G17" s="133"/>
      <c r="H17"/>
    </row>
    <row r="18" spans="2:8" x14ac:dyDescent="0.25">
      <c r="B18" s="69" t="s">
        <v>91</v>
      </c>
      <c r="C18" s="70" t="s">
        <v>92</v>
      </c>
      <c r="D18" s="71">
        <v>3.9430000000000001</v>
      </c>
      <c r="F18" s="133"/>
      <c r="G18" s="133"/>
      <c r="H18"/>
    </row>
    <row r="19" spans="2:8" x14ac:dyDescent="0.25">
      <c r="B19" s="69" t="s">
        <v>93</v>
      </c>
      <c r="C19" s="70" t="s">
        <v>94</v>
      </c>
      <c r="D19" s="71">
        <v>89.789000000000001</v>
      </c>
      <c r="F19" s="133"/>
      <c r="G19" s="133"/>
      <c r="H19"/>
    </row>
    <row r="20" spans="2:8" x14ac:dyDescent="0.25">
      <c r="B20" s="69" t="s">
        <v>95</v>
      </c>
      <c r="C20" s="70" t="s">
        <v>96</v>
      </c>
      <c r="D20" s="71">
        <v>126.62</v>
      </c>
      <c r="F20" s="133"/>
      <c r="G20" s="133"/>
      <c r="H20"/>
    </row>
    <row r="21" spans="2:8" x14ac:dyDescent="0.25">
      <c r="B21" s="69" t="s">
        <v>97</v>
      </c>
      <c r="C21" s="70" t="s">
        <v>98</v>
      </c>
      <c r="D21" s="71">
        <v>1332.03</v>
      </c>
      <c r="F21" s="133"/>
      <c r="G21" s="133"/>
      <c r="H21"/>
    </row>
    <row r="22" spans="2:8" x14ac:dyDescent="0.25">
      <c r="B22" s="69" t="s">
        <v>99</v>
      </c>
      <c r="C22" s="70" t="s">
        <v>100</v>
      </c>
      <c r="D22" s="71">
        <v>24.303100000000001</v>
      </c>
      <c r="F22" s="133"/>
      <c r="G22" s="133"/>
      <c r="H22"/>
    </row>
    <row r="23" spans="2:8" x14ac:dyDescent="0.25">
      <c r="B23" s="69" t="s">
        <v>101</v>
      </c>
      <c r="C23" s="70" t="s">
        <v>102</v>
      </c>
      <c r="D23" s="71">
        <v>4.9264000000000001</v>
      </c>
      <c r="F23" s="133"/>
      <c r="G23" s="133"/>
      <c r="H23"/>
    </row>
    <row r="24" spans="2:8" x14ac:dyDescent="0.25">
      <c r="B24" s="69" t="s">
        <v>103</v>
      </c>
      <c r="C24" s="70" t="s">
        <v>104</v>
      </c>
      <c r="D24" s="71">
        <v>10.444000000000001</v>
      </c>
      <c r="F24" s="133"/>
      <c r="G24" s="133"/>
      <c r="H24"/>
    </row>
    <row r="25" spans="2:8" x14ac:dyDescent="0.25">
      <c r="B25" s="69" t="s">
        <v>105</v>
      </c>
      <c r="C25" s="70" t="s">
        <v>106</v>
      </c>
      <c r="D25" s="71">
        <v>1.7064999999999999</v>
      </c>
      <c r="F25" s="133"/>
      <c r="G25" s="133"/>
      <c r="H25"/>
    </row>
    <row r="26" spans="2:8" x14ac:dyDescent="0.25">
      <c r="B26" s="69" t="s">
        <v>107</v>
      </c>
      <c r="C26" s="70" t="s">
        <v>108</v>
      </c>
      <c r="D26" s="71">
        <v>59.058</v>
      </c>
      <c r="F26" s="133"/>
      <c r="G26" s="133"/>
      <c r="H26"/>
    </row>
    <row r="27" spans="2:8" x14ac:dyDescent="0.25">
      <c r="B27" s="69" t="s">
        <v>109</v>
      </c>
      <c r="C27" s="70" t="s">
        <v>110</v>
      </c>
      <c r="D27" s="71">
        <v>4.5475000000000003</v>
      </c>
      <c r="F27" s="133"/>
      <c r="G27" s="133"/>
      <c r="H27"/>
    </row>
    <row r="28" spans="2:8" x14ac:dyDescent="0.25">
      <c r="B28" s="69" t="s">
        <v>111</v>
      </c>
      <c r="C28" s="70" t="s">
        <v>112</v>
      </c>
      <c r="D28" s="71">
        <v>4.8712999999999997</v>
      </c>
      <c r="F28" s="133"/>
      <c r="G28" s="133"/>
      <c r="H28"/>
    </row>
    <row r="29" spans="2:8" x14ac:dyDescent="0.25">
      <c r="B29" s="69" t="s">
        <v>113</v>
      </c>
      <c r="C29" s="70" t="s">
        <v>114</v>
      </c>
      <c r="D29" s="71">
        <v>90.341999999999999</v>
      </c>
      <c r="F29" s="133"/>
      <c r="G29" s="133"/>
      <c r="H29"/>
    </row>
    <row r="30" spans="2:8" x14ac:dyDescent="0.25">
      <c r="B30" s="69" t="s">
        <v>115</v>
      </c>
      <c r="C30" s="70" t="s">
        <v>116</v>
      </c>
      <c r="D30" s="71">
        <v>10.089499999999999</v>
      </c>
      <c r="F30" s="133"/>
      <c r="G30" s="133"/>
      <c r="H30"/>
    </row>
    <row r="31" spans="2:8" x14ac:dyDescent="0.25">
      <c r="B31" s="69" t="s">
        <v>117</v>
      </c>
      <c r="C31" s="70" t="s">
        <v>118</v>
      </c>
      <c r="D31" s="71">
        <v>1.6197999999999999</v>
      </c>
      <c r="F31" s="133"/>
      <c r="G31" s="133"/>
      <c r="H31"/>
    </row>
    <row r="32" spans="2:8" x14ac:dyDescent="0.25">
      <c r="B32" s="69" t="s">
        <v>119</v>
      </c>
      <c r="C32" s="70" t="s">
        <v>120</v>
      </c>
      <c r="D32" s="71">
        <v>36.728000000000002</v>
      </c>
      <c r="F32" s="133"/>
      <c r="G32" s="133"/>
      <c r="H32"/>
    </row>
    <row r="33" spans="2:8" x14ac:dyDescent="0.25">
      <c r="B33" s="69" t="s">
        <v>121</v>
      </c>
      <c r="C33" s="70" t="s">
        <v>122</v>
      </c>
      <c r="D33" s="71">
        <v>9.0579000000000001</v>
      </c>
      <c r="F33" s="133"/>
      <c r="G33" s="133"/>
      <c r="H33"/>
    </row>
    <row r="34" spans="2:8" x14ac:dyDescent="0.25">
      <c r="B34" s="69" t="s">
        <v>125</v>
      </c>
      <c r="C34" s="70" t="s">
        <v>126</v>
      </c>
      <c r="D34" s="71">
        <v>17.921399999999998</v>
      </c>
      <c r="F34" s="133"/>
      <c r="G34" s="133"/>
      <c r="H34"/>
    </row>
  </sheetData>
  <sheetProtection password="CCF7" sheet="1" objects="1" scenarios="1"/>
  <autoFilter ref="B2:D34"/>
  <mergeCells count="1">
    <mergeCell ref="B1:C1"/>
  </mergeCells>
  <hyperlinks>
    <hyperlink ref="E2" r:id="rId1"/>
  </hyperlinks>
  <pageMargins left="0.7" right="0.7" top="0.75" bottom="0.75" header="0.3" footer="0.3"/>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6600"/>
  </sheetPr>
  <dimension ref="A1:V55"/>
  <sheetViews>
    <sheetView showGridLines="0" showRowColHeaders="0" view="pageBreakPreview" zoomScale="115" zoomScaleNormal="100" zoomScaleSheetLayoutView="115" workbookViewId="0">
      <selection activeCell="E6" sqref="E6"/>
    </sheetView>
  </sheetViews>
  <sheetFormatPr defaultColWidth="8.85546875" defaultRowHeight="15" x14ac:dyDescent="0.25"/>
  <cols>
    <col min="1" max="1" width="1" style="19" customWidth="1"/>
    <col min="2" max="2" width="2.7109375" style="19" customWidth="1"/>
    <col min="3" max="3" width="4.7109375" style="19" customWidth="1"/>
    <col min="4" max="4" width="17.140625" style="19" customWidth="1"/>
    <col min="5" max="5" width="26.85546875" style="19" customWidth="1"/>
    <col min="6" max="6" width="17.85546875" style="19" customWidth="1"/>
    <col min="7" max="7" width="10.5703125" style="19" customWidth="1"/>
    <col min="8" max="8" width="7.140625" style="19" customWidth="1"/>
    <col min="9" max="9" width="10.28515625" style="19" customWidth="1"/>
    <col min="10" max="10" width="9.85546875" style="19" customWidth="1"/>
    <col min="11" max="11" width="5.140625" style="19" customWidth="1"/>
    <col min="12" max="12" width="10" style="36" customWidth="1"/>
    <col min="13" max="13" width="4.28515625" style="110" customWidth="1"/>
    <col min="14" max="14" width="3.85546875" style="49" customWidth="1"/>
    <col min="15" max="15" width="2.28515625" style="49" customWidth="1"/>
    <col min="16" max="16" width="3.5703125" style="36" customWidth="1"/>
    <col min="17" max="17" width="3" style="36" customWidth="1"/>
    <col min="18" max="18" width="4.140625" style="36" customWidth="1"/>
    <col min="19" max="22" width="8.85546875" style="36"/>
    <col min="23" max="16384" width="8.85546875" style="19"/>
  </cols>
  <sheetData>
    <row r="1" spans="1:19" ht="19.5" customHeight="1" x14ac:dyDescent="0.35">
      <c r="A1" s="152" t="s">
        <v>218</v>
      </c>
      <c r="C1" s="135"/>
      <c r="D1" s="135"/>
      <c r="E1" s="238" t="s">
        <v>205</v>
      </c>
      <c r="F1" s="238"/>
      <c r="G1" s="238"/>
      <c r="H1" s="238"/>
      <c r="I1" s="238"/>
      <c r="J1" s="296"/>
      <c r="K1" s="296"/>
      <c r="L1" s="293" t="s">
        <v>149</v>
      </c>
      <c r="M1" s="293"/>
      <c r="N1" s="293"/>
      <c r="O1" s="293"/>
      <c r="P1" s="293"/>
      <c r="Q1" s="293"/>
      <c r="R1" s="114" t="s">
        <v>153</v>
      </c>
    </row>
    <row r="2" spans="1:19" ht="34.5" customHeight="1" x14ac:dyDescent="0.25">
      <c r="B2" s="254" t="s">
        <v>217</v>
      </c>
      <c r="C2" s="255"/>
      <c r="D2" s="255"/>
      <c r="E2" s="255"/>
      <c r="F2" s="255"/>
      <c r="G2" s="255"/>
      <c r="H2" s="255"/>
      <c r="I2" s="255"/>
      <c r="J2" s="255"/>
      <c r="L2" s="313" t="str">
        <f>IF(L7&gt;0,"*** βρέθηκαν ("&amp;L7&amp;")  λάθη/κενά στην καταχώρηση του εντύπου - βλεπε πεδία ελέγχου με σκίαση πιο κάτω - απαιτείται διόρθωση! "," ΟΚ ")</f>
        <v xml:space="preserve">*** βρέθηκαν (2)  λάθη/κενά στην καταχώρηση του εντύπου - βλεπε πεδία ελέγχου με σκίαση πιο κάτω - απαιτείται διόρθωση! </v>
      </c>
      <c r="M2" s="313"/>
      <c r="N2" s="313"/>
      <c r="O2" s="313"/>
      <c r="P2" s="313"/>
      <c r="Q2" s="313"/>
      <c r="R2" s="114" t="s">
        <v>192</v>
      </c>
    </row>
    <row r="3" spans="1:19" ht="21.75" customHeight="1" thickBot="1" x14ac:dyDescent="0.3">
      <c r="B3" s="312" t="s">
        <v>173</v>
      </c>
      <c r="C3" s="312"/>
      <c r="D3" s="312"/>
      <c r="E3" s="312"/>
      <c r="F3" s="312"/>
      <c r="G3" s="312"/>
      <c r="H3" s="312"/>
      <c r="I3" s="312"/>
      <c r="J3" s="312"/>
      <c r="K3" s="312"/>
      <c r="L3" s="313"/>
      <c r="M3" s="313"/>
      <c r="N3" s="313"/>
      <c r="O3" s="313"/>
      <c r="P3" s="313"/>
      <c r="Q3" s="313"/>
    </row>
    <row r="4" spans="1:19" ht="30.75" customHeight="1" thickBot="1" x14ac:dyDescent="0.3">
      <c r="A4" s="121">
        <f>IF(ISBLANK(E4),1,"")</f>
        <v>1</v>
      </c>
      <c r="B4" s="316" t="s">
        <v>18</v>
      </c>
      <c r="C4" s="317"/>
      <c r="D4" s="318"/>
      <c r="E4" s="248"/>
      <c r="F4" s="249"/>
      <c r="G4" s="249"/>
      <c r="H4" s="250"/>
      <c r="I4" s="264" t="str">
        <f>IF(ISBLANK(E4),$R$1,"")</f>
        <v xml:space="preserve">&lt;== Συμπληρώστε το κίτρινο πεδίο!  </v>
      </c>
      <c r="J4" s="265"/>
      <c r="L4" s="313"/>
      <c r="M4" s="313"/>
      <c r="N4" s="313"/>
      <c r="O4" s="313"/>
      <c r="P4" s="313"/>
      <c r="Q4" s="313"/>
      <c r="R4" s="45"/>
      <c r="S4" s="45"/>
    </row>
    <row r="5" spans="1:19" ht="6.75" customHeight="1" thickBot="1" x14ac:dyDescent="0.3">
      <c r="B5" s="34"/>
      <c r="C5" s="34"/>
      <c r="D5" s="35"/>
      <c r="E5" s="35"/>
      <c r="H5" s="37"/>
      <c r="I5" s="120"/>
      <c r="L5" s="144"/>
      <c r="M5" s="144"/>
      <c r="N5" s="144"/>
      <c r="O5" s="144"/>
      <c r="P5" s="144"/>
    </row>
    <row r="6" spans="1:19" ht="36" customHeight="1" thickBot="1" x14ac:dyDescent="0.3">
      <c r="A6" s="122">
        <f>IF(ISBLANK(E6),1,"")</f>
        <v>1</v>
      </c>
      <c r="B6" s="319" t="s">
        <v>36</v>
      </c>
      <c r="C6" s="320"/>
      <c r="D6" s="320"/>
      <c r="E6" s="142"/>
      <c r="F6" s="264" t="str">
        <f>IF(ISBLANK(E6),$R$1,"")</f>
        <v xml:space="preserve">&lt;== Συμπληρώστε το κίτρινο πεδίο!  </v>
      </c>
      <c r="G6" s="265"/>
      <c r="H6" s="265"/>
      <c r="L6" s="145"/>
      <c r="M6" s="146"/>
      <c r="N6" s="164" t="s">
        <v>162</v>
      </c>
      <c r="O6" s="147" t="s">
        <v>163</v>
      </c>
      <c r="P6" s="164" t="s">
        <v>162</v>
      </c>
      <c r="Q6" s="147" t="s">
        <v>163</v>
      </c>
      <c r="R6" s="166" t="s">
        <v>177</v>
      </c>
    </row>
    <row r="7" spans="1:19" ht="15" customHeight="1" x14ac:dyDescent="0.25">
      <c r="H7" s="38"/>
      <c r="I7" s="38"/>
      <c r="J7" s="266" t="s">
        <v>143</v>
      </c>
      <c r="K7" s="38"/>
      <c r="L7" s="119">
        <f>M7+N7+P7+SUM(A4:A6)</f>
        <v>2</v>
      </c>
      <c r="M7" s="116">
        <f t="shared" ref="M7:R7" si="0">SUM(M13:M26)</f>
        <v>0</v>
      </c>
      <c r="N7" s="165">
        <f>SUM(N13:N26)</f>
        <v>0</v>
      </c>
      <c r="O7" s="116">
        <f t="shared" si="0"/>
        <v>0</v>
      </c>
      <c r="P7" s="165">
        <f t="shared" si="0"/>
        <v>0</v>
      </c>
      <c r="Q7" s="116">
        <f t="shared" si="0"/>
        <v>0</v>
      </c>
      <c r="R7" s="167">
        <f t="shared" si="0"/>
        <v>0</v>
      </c>
    </row>
    <row r="8" spans="1:19" ht="15" customHeight="1" x14ac:dyDescent="0.25">
      <c r="B8" s="20" t="s">
        <v>0</v>
      </c>
      <c r="C8" s="20"/>
      <c r="J8" s="267"/>
      <c r="L8" s="115"/>
      <c r="M8" s="244" t="s">
        <v>150</v>
      </c>
      <c r="N8" s="305" t="s">
        <v>147</v>
      </c>
      <c r="O8" s="306"/>
      <c r="P8" s="301" t="s">
        <v>179</v>
      </c>
      <c r="Q8" s="302"/>
      <c r="R8" s="244" t="s">
        <v>180</v>
      </c>
    </row>
    <row r="9" spans="1:19" ht="7.5" customHeight="1" x14ac:dyDescent="0.25">
      <c r="J9" s="297"/>
      <c r="L9" s="19"/>
      <c r="M9" s="244"/>
      <c r="N9" s="301"/>
      <c r="O9" s="307"/>
      <c r="P9" s="301"/>
      <c r="Q9" s="302"/>
      <c r="R9" s="244"/>
    </row>
    <row r="10" spans="1:19" s="21" customFormat="1" ht="21" customHeight="1" x14ac:dyDescent="0.25">
      <c r="A10" s="19"/>
      <c r="B10" s="325" t="s">
        <v>1</v>
      </c>
      <c r="C10" s="260" t="s">
        <v>2</v>
      </c>
      <c r="D10" s="261"/>
      <c r="E10" s="239" t="s">
        <v>50</v>
      </c>
      <c r="F10" s="321" t="s">
        <v>57</v>
      </c>
      <c r="G10" s="322"/>
      <c r="H10" s="275"/>
      <c r="I10" s="314" t="s">
        <v>195</v>
      </c>
      <c r="J10" s="266" t="s">
        <v>196</v>
      </c>
      <c r="K10" s="256"/>
      <c r="L10" s="257"/>
      <c r="M10" s="244"/>
      <c r="N10" s="301"/>
      <c r="O10" s="307"/>
      <c r="P10" s="301"/>
      <c r="Q10" s="302"/>
      <c r="R10" s="244"/>
    </row>
    <row r="11" spans="1:19" s="21" customFormat="1" ht="51" customHeight="1" x14ac:dyDescent="0.25">
      <c r="B11" s="326"/>
      <c r="C11" s="262"/>
      <c r="D11" s="263"/>
      <c r="E11" s="240"/>
      <c r="F11" s="323"/>
      <c r="G11" s="324"/>
      <c r="H11" s="276"/>
      <c r="I11" s="315"/>
      <c r="J11" s="267"/>
      <c r="K11" s="256"/>
      <c r="L11" s="257"/>
      <c r="M11" s="244"/>
      <c r="N11" s="301"/>
      <c r="O11" s="307"/>
      <c r="P11" s="301"/>
      <c r="Q11" s="302"/>
      <c r="R11" s="244"/>
    </row>
    <row r="12" spans="1:19" s="24" customFormat="1" ht="17.25" customHeight="1" x14ac:dyDescent="0.25">
      <c r="A12" s="21"/>
      <c r="B12" s="30">
        <v>1</v>
      </c>
      <c r="C12" s="226" t="s">
        <v>28</v>
      </c>
      <c r="D12" s="287"/>
      <c r="E12" s="31"/>
      <c r="F12" s="282"/>
      <c r="G12" s="225"/>
      <c r="H12" s="41"/>
      <c r="I12" s="171"/>
      <c r="J12" s="62"/>
      <c r="K12" s="23"/>
      <c r="L12" s="43"/>
      <c r="M12" s="245"/>
      <c r="N12" s="303"/>
      <c r="O12" s="308"/>
      <c r="P12" s="303"/>
      <c r="Q12" s="304"/>
      <c r="R12" s="245"/>
    </row>
    <row r="13" spans="1:19" s="24" customFormat="1" ht="39" customHeight="1" x14ac:dyDescent="0.25">
      <c r="A13" s="21"/>
      <c r="B13" s="258"/>
      <c r="C13" s="288">
        <v>1.1000000000000001</v>
      </c>
      <c r="D13" s="271" t="s">
        <v>148</v>
      </c>
      <c r="E13" s="284" t="s">
        <v>191</v>
      </c>
      <c r="F13" s="39" t="s">
        <v>157</v>
      </c>
      <c r="G13" s="60"/>
      <c r="H13" s="42"/>
      <c r="I13" s="241">
        <f>(H16*G16)+G14</f>
        <v>0</v>
      </c>
      <c r="J13" s="251">
        <f>(H16*G16)+'1.1'!Q2</f>
        <v>0</v>
      </c>
      <c r="K13" s="246" t="str">
        <f>IF($I$13&gt;0,IF(ISBLANK(G13),$R$1,""),"")</f>
        <v/>
      </c>
      <c r="L13" s="247"/>
      <c r="M13" s="117">
        <f>IF($I$13&gt;0,IF(ISBLANK(G13),1,0),0)</f>
        <v>0</v>
      </c>
      <c r="N13" s="309">
        <f>'1.1'!R3</f>
        <v>0</v>
      </c>
      <c r="O13" s="298">
        <f>'1.1'!R4</f>
        <v>0</v>
      </c>
      <c r="P13" s="309">
        <f>'1.1'!S3</f>
        <v>0</v>
      </c>
      <c r="Q13" s="298">
        <f>'1.1'!S4</f>
        <v>0</v>
      </c>
      <c r="R13" s="298">
        <f>'1.1'!T4</f>
        <v>0</v>
      </c>
    </row>
    <row r="14" spans="1:19" s="24" customFormat="1" ht="34.5" customHeight="1" x14ac:dyDescent="0.25">
      <c r="A14" s="21"/>
      <c r="B14" s="258"/>
      <c r="C14" s="258"/>
      <c r="D14" s="272"/>
      <c r="E14" s="285"/>
      <c r="F14" s="143" t="s">
        <v>158</v>
      </c>
      <c r="G14" s="269">
        <f>'1.1'!Q3</f>
        <v>0</v>
      </c>
      <c r="H14" s="270"/>
      <c r="I14" s="242"/>
      <c r="J14" s="252"/>
      <c r="K14" s="246" t="str">
        <f>IF($I$13&gt;0,IF(ISBLANK(G14),$R$2,""),"")</f>
        <v/>
      </c>
      <c r="L14" s="247"/>
      <c r="M14" s="117">
        <f>IF($I$13&gt;0,IF(ISBLANK(G14),1,0),0)</f>
        <v>0</v>
      </c>
      <c r="N14" s="310"/>
      <c r="O14" s="299"/>
      <c r="P14" s="310"/>
      <c r="Q14" s="299"/>
      <c r="R14" s="299"/>
    </row>
    <row r="15" spans="1:19" s="24" customFormat="1" ht="28.5" customHeight="1" x14ac:dyDescent="0.25">
      <c r="A15" s="21"/>
      <c r="B15" s="258"/>
      <c r="C15" s="258"/>
      <c r="D15" s="272"/>
      <c r="E15" s="285"/>
      <c r="F15" s="141" t="s">
        <v>58</v>
      </c>
      <c r="G15" s="273" t="s">
        <v>53</v>
      </c>
      <c r="H15" s="274"/>
      <c r="I15" s="242"/>
      <c r="J15" s="252"/>
      <c r="K15" s="246" t="str">
        <f>IF($I$13&gt;0,IF(ISBLANK(G15),$R$1,""),"")</f>
        <v/>
      </c>
      <c r="L15" s="247"/>
      <c r="M15" s="117">
        <f>IF($I$13&gt;0,IF(ISBLANK(G15),1,0),0)</f>
        <v>0</v>
      </c>
      <c r="N15" s="310"/>
      <c r="O15" s="299"/>
      <c r="P15" s="310"/>
      <c r="Q15" s="299"/>
      <c r="R15" s="299"/>
    </row>
    <row r="16" spans="1:19" s="24" customFormat="1" ht="26.25" customHeight="1" x14ac:dyDescent="0.25">
      <c r="A16" s="21"/>
      <c r="B16" s="258"/>
      <c r="C16" s="258"/>
      <c r="D16" s="272"/>
      <c r="E16" s="285"/>
      <c r="F16" s="141" t="s">
        <v>159</v>
      </c>
      <c r="G16" s="136"/>
      <c r="H16" s="61">
        <f>VLOOKUP(G15,Pars!A10:C13,2,FALSE)</f>
        <v>0</v>
      </c>
      <c r="I16" s="242"/>
      <c r="J16" s="252"/>
      <c r="K16" s="246" t="str">
        <f>IF($H$16&gt;0,IF(ISBLANK(G16),$R$1,""),"")</f>
        <v/>
      </c>
      <c r="L16" s="247"/>
      <c r="M16" s="117">
        <f>IF($H$16&gt;0,IF(ISBLANK(G16),1,0),0)</f>
        <v>0</v>
      </c>
      <c r="N16" s="310"/>
      <c r="O16" s="299"/>
      <c r="P16" s="310"/>
      <c r="Q16" s="299"/>
      <c r="R16" s="299"/>
    </row>
    <row r="17" spans="1:18" s="24" customFormat="1" ht="18.75" customHeight="1" x14ac:dyDescent="0.25">
      <c r="A17" s="21"/>
      <c r="B17" s="258"/>
      <c r="C17" s="258"/>
      <c r="D17" s="272"/>
      <c r="E17" s="286"/>
      <c r="F17" s="59" t="s">
        <v>59</v>
      </c>
      <c r="G17" s="118">
        <f>G14+G16</f>
        <v>0</v>
      </c>
      <c r="H17" s="54"/>
      <c r="I17" s="243"/>
      <c r="J17" s="253"/>
      <c r="K17" s="246" t="str">
        <f>IF($I$13&gt;0,IF(ISBLANK(G17),$R$1,""),"")</f>
        <v/>
      </c>
      <c r="L17" s="247"/>
      <c r="M17" s="117">
        <f>IF($I$13&gt;0,IF(ISBLANK(G17),1,0),0)</f>
        <v>0</v>
      </c>
      <c r="N17" s="311"/>
      <c r="O17" s="300"/>
      <c r="P17" s="311"/>
      <c r="Q17" s="300"/>
      <c r="R17" s="300"/>
    </row>
    <row r="18" spans="1:18" s="24" customFormat="1" ht="48" customHeight="1" x14ac:dyDescent="0.25">
      <c r="A18" s="21"/>
      <c r="B18" s="258"/>
      <c r="C18" s="32">
        <v>1.2</v>
      </c>
      <c r="D18" s="33" t="s">
        <v>29</v>
      </c>
      <c r="E18" s="31" t="s">
        <v>27</v>
      </c>
      <c r="F18" s="39" t="s">
        <v>208</v>
      </c>
      <c r="G18" s="60"/>
      <c r="H18" s="42"/>
      <c r="I18" s="171">
        <f>'1.2'!Q3</f>
        <v>0</v>
      </c>
      <c r="J18" s="22">
        <f>'1.2'!Q2</f>
        <v>0</v>
      </c>
      <c r="K18" s="246" t="str">
        <f>IF(I18&gt;0,IF(ISBLANK(G18),$R$1,""),"")</f>
        <v/>
      </c>
      <c r="L18" s="268"/>
      <c r="M18" s="117">
        <f>IF($I$18&gt;0,IF(ISBLANK(G18),1,0),0)</f>
        <v>0</v>
      </c>
      <c r="N18" s="109">
        <f>'1.2'!R3</f>
        <v>0</v>
      </c>
      <c r="O18" s="168">
        <f>'1.2'!R4</f>
        <v>0</v>
      </c>
      <c r="P18" s="109">
        <f>'1.2'!S3</f>
        <v>0</v>
      </c>
      <c r="Q18" s="168">
        <f>'1.2'!S4</f>
        <v>0</v>
      </c>
      <c r="R18" s="168">
        <f>'1.2'!T4</f>
        <v>0</v>
      </c>
    </row>
    <row r="19" spans="1:18" s="24" customFormat="1" ht="62.25" customHeight="1" x14ac:dyDescent="0.25">
      <c r="A19" s="21"/>
      <c r="B19" s="258"/>
      <c r="C19" s="32">
        <v>1.3</v>
      </c>
      <c r="D19" s="33" t="s">
        <v>30</v>
      </c>
      <c r="E19" s="31" t="s">
        <v>48</v>
      </c>
      <c r="F19" s="39" t="s">
        <v>144</v>
      </c>
      <c r="G19" s="60"/>
      <c r="H19" s="42"/>
      <c r="I19" s="171">
        <f>'1.3'!Q3</f>
        <v>0</v>
      </c>
      <c r="J19" s="22">
        <f>'1.3'!Q2</f>
        <v>0</v>
      </c>
      <c r="K19" s="246" t="str">
        <f>IF(I19&gt;0,IF(ISBLANK(G19),$R$1,""),"")</f>
        <v/>
      </c>
      <c r="L19" s="268"/>
      <c r="M19" s="117">
        <f>IF($I$19&gt;0,IF(ISBLANK(G19),1,0),0)</f>
        <v>0</v>
      </c>
      <c r="N19" s="109">
        <f>'1.3'!R3</f>
        <v>0</v>
      </c>
      <c r="O19" s="168">
        <f>'1.3'!R4</f>
        <v>0</v>
      </c>
      <c r="P19" s="109">
        <f>'1.3'!S3</f>
        <v>0</v>
      </c>
      <c r="Q19" s="168">
        <f>'1.3'!S4</f>
        <v>0</v>
      </c>
      <c r="R19" s="168">
        <f>'1.3'!T4</f>
        <v>0</v>
      </c>
    </row>
    <row r="20" spans="1:18" s="24" customFormat="1" ht="50.25" customHeight="1" x14ac:dyDescent="0.25">
      <c r="A20" s="21"/>
      <c r="B20" s="259"/>
      <c r="C20" s="32">
        <v>1.4</v>
      </c>
      <c r="D20" s="33" t="s">
        <v>31</v>
      </c>
      <c r="E20" s="31" t="s">
        <v>26</v>
      </c>
      <c r="F20" s="39" t="s">
        <v>144</v>
      </c>
      <c r="G20" s="60"/>
      <c r="H20" s="42"/>
      <c r="I20" s="171">
        <f>'1.4'!Q3</f>
        <v>0</v>
      </c>
      <c r="J20" s="22">
        <f>'1.4'!Q2</f>
        <v>0</v>
      </c>
      <c r="K20" s="246" t="str">
        <f>IF(I20&gt;0,IF(ISBLANK(G20),$R$1,""),"")</f>
        <v/>
      </c>
      <c r="L20" s="268"/>
      <c r="M20" s="117">
        <f>IF($I$20&gt;0,IF(ISBLANK(G20),1,0),0)</f>
        <v>0</v>
      </c>
      <c r="N20" s="109">
        <f>'1.4'!R3</f>
        <v>0</v>
      </c>
      <c r="O20" s="168">
        <f>'1.4'!R4</f>
        <v>0</v>
      </c>
      <c r="P20" s="109">
        <f>'1.4'!S3</f>
        <v>0</v>
      </c>
      <c r="Q20" s="168">
        <f>'1.4'!S4</f>
        <v>0</v>
      </c>
      <c r="R20" s="168">
        <f>'1.4'!T4</f>
        <v>0</v>
      </c>
    </row>
    <row r="21" spans="1:18" s="24" customFormat="1" ht="49.5" customHeight="1" x14ac:dyDescent="0.25">
      <c r="B21" s="32">
        <v>2</v>
      </c>
      <c r="C21" s="226" t="s">
        <v>175</v>
      </c>
      <c r="D21" s="281"/>
      <c r="E21" s="31" t="s">
        <v>152</v>
      </c>
      <c r="F21" s="279"/>
      <c r="G21" s="280"/>
      <c r="H21" s="42"/>
      <c r="I21" s="171">
        <f>'2'!Q3</f>
        <v>0</v>
      </c>
      <c r="J21" s="22">
        <f>'2'!Q2</f>
        <v>0</v>
      </c>
      <c r="K21" s="28"/>
      <c r="L21" s="44"/>
      <c r="M21" s="44"/>
      <c r="N21" s="109">
        <f>'2'!R3</f>
        <v>0</v>
      </c>
      <c r="O21" s="168">
        <f>'2'!R4</f>
        <v>0</v>
      </c>
      <c r="P21" s="109">
        <f>'2'!S3</f>
        <v>0</v>
      </c>
      <c r="Q21" s="168">
        <f>'2'!S4</f>
        <v>0</v>
      </c>
      <c r="R21" s="109">
        <f>'2'!T3</f>
        <v>0</v>
      </c>
    </row>
    <row r="22" spans="1:18" s="24" customFormat="1" ht="49.5" customHeight="1" x14ac:dyDescent="0.25">
      <c r="B22" s="32">
        <v>3</v>
      </c>
      <c r="C22" s="226" t="s">
        <v>34</v>
      </c>
      <c r="D22" s="227"/>
      <c r="E22" s="31" t="s">
        <v>56</v>
      </c>
      <c r="F22" s="279"/>
      <c r="G22" s="280"/>
      <c r="H22" s="42"/>
      <c r="I22" s="171">
        <f>'3'!Q3</f>
        <v>0</v>
      </c>
      <c r="J22" s="22">
        <f>I22</f>
        <v>0</v>
      </c>
      <c r="K22" s="28"/>
      <c r="L22" s="44"/>
      <c r="M22" s="44"/>
      <c r="N22" s="44"/>
      <c r="O22" s="44"/>
      <c r="P22" s="44"/>
    </row>
    <row r="23" spans="1:18" s="24" customFormat="1" ht="45.75" customHeight="1" x14ac:dyDescent="0.25">
      <c r="B23" s="32">
        <v>4</v>
      </c>
      <c r="C23" s="226" t="s">
        <v>35</v>
      </c>
      <c r="D23" s="227" t="s">
        <v>19</v>
      </c>
      <c r="E23" s="31" t="s">
        <v>49</v>
      </c>
      <c r="F23" s="279"/>
      <c r="G23" s="280"/>
      <c r="H23" s="42"/>
      <c r="I23" s="171">
        <f>'4'!Q3</f>
        <v>0</v>
      </c>
      <c r="J23" s="22">
        <f>I23</f>
        <v>0</v>
      </c>
      <c r="K23" s="28"/>
      <c r="L23" s="44"/>
      <c r="M23" s="44"/>
      <c r="N23" s="44"/>
      <c r="O23" s="44"/>
      <c r="P23" s="44"/>
    </row>
    <row r="24" spans="1:18" s="24" customFormat="1" ht="58.5" customHeight="1" x14ac:dyDescent="0.25">
      <c r="B24" s="25"/>
      <c r="C24" s="224" t="s">
        <v>17</v>
      </c>
      <c r="D24" s="225"/>
      <c r="E24" s="290"/>
      <c r="F24" s="291"/>
      <c r="G24" s="291"/>
      <c r="H24" s="292"/>
      <c r="I24" s="26">
        <f>SUM(I12:I23)</f>
        <v>0</v>
      </c>
      <c r="J24" s="27">
        <f>SUM(J12:J23)</f>
        <v>0</v>
      </c>
      <c r="K24" s="294" t="str">
        <f>IF(E27&gt;H13,"'** Υπέβαση ανώτατου Ορίου "&amp;H13&amp;" €/τετ.μ  ΕΛΕΓΧΟΣ εάν τα κτίρια στα 1.1 και 1.3 αφορούν στο ίδιο κτίριο/εμβαδόν.","")</f>
        <v/>
      </c>
      <c r="L24" s="295"/>
      <c r="M24" s="295"/>
      <c r="N24" s="295"/>
      <c r="O24" s="295"/>
      <c r="P24" s="295"/>
    </row>
    <row r="25" spans="1:18" s="24" customFormat="1" ht="21.75" customHeight="1" x14ac:dyDescent="0.25">
      <c r="B25" s="289" t="s">
        <v>154</v>
      </c>
      <c r="C25" s="289"/>
      <c r="D25" s="289"/>
      <c r="E25" s="179">
        <f>MIN((MIN(G14,G13*H13)),I13)+J19</f>
        <v>0</v>
      </c>
      <c r="F25" s="233" t="s">
        <v>22</v>
      </c>
      <c r="G25" s="234"/>
      <c r="H25" s="235"/>
      <c r="I25" s="237" t="e">
        <f>VLOOKUP($E$6,Pars!$A$3:$C$5,3,FALSE)</f>
        <v>#N/A</v>
      </c>
      <c r="J25" s="231"/>
      <c r="K25" s="40"/>
      <c r="L25" s="44"/>
      <c r="M25" s="44"/>
      <c r="N25" s="113"/>
      <c r="O25" s="113"/>
    </row>
    <row r="26" spans="1:18" s="24" customFormat="1" ht="21.75" customHeight="1" x14ac:dyDescent="0.25">
      <c r="B26" s="289" t="s">
        <v>160</v>
      </c>
      <c r="C26" s="289"/>
      <c r="D26" s="289"/>
      <c r="E26" s="179">
        <f>G13</f>
        <v>0</v>
      </c>
      <c r="F26" s="233" t="s">
        <v>42</v>
      </c>
      <c r="G26" s="234"/>
      <c r="H26" s="235"/>
      <c r="I26" s="236" t="e">
        <f>VLOOKUP($E$6,Pars!$A$3:$C$5,2,FALSE)</f>
        <v>#N/A</v>
      </c>
      <c r="J26" s="231"/>
      <c r="K26" s="40"/>
      <c r="L26" s="44"/>
      <c r="M26" s="44"/>
      <c r="N26" s="113"/>
      <c r="O26" s="113"/>
    </row>
    <row r="27" spans="1:18" s="24" customFormat="1" ht="21.75" customHeight="1" x14ac:dyDescent="0.25">
      <c r="B27" s="283" t="s">
        <v>161</v>
      </c>
      <c r="C27" s="283"/>
      <c r="D27" s="283"/>
      <c r="E27" s="232">
        <f>IFERROR(E25/E26,0)</f>
        <v>0</v>
      </c>
      <c r="F27" s="233" t="s">
        <v>41</v>
      </c>
      <c r="G27" s="234" t="s">
        <v>41</v>
      </c>
      <c r="H27" s="235"/>
      <c r="I27" s="230" t="s">
        <v>20</v>
      </c>
      <c r="J27" s="231"/>
      <c r="L27" s="44"/>
      <c r="M27" s="44"/>
      <c r="N27" s="113"/>
      <c r="O27" s="113"/>
    </row>
    <row r="28" spans="1:18" s="24" customFormat="1" ht="21.75" customHeight="1" x14ac:dyDescent="0.25">
      <c r="B28" s="283"/>
      <c r="C28" s="283"/>
      <c r="D28" s="283"/>
      <c r="E28" s="232"/>
      <c r="F28" s="277" t="s">
        <v>23</v>
      </c>
      <c r="G28" s="278" t="s">
        <v>23</v>
      </c>
      <c r="H28" s="229"/>
      <c r="I28" s="228" t="e">
        <f>J24*I25</f>
        <v>#N/A</v>
      </c>
      <c r="J28" s="229"/>
      <c r="L28" s="44"/>
      <c r="M28" s="44"/>
      <c r="N28" s="113"/>
      <c r="O28" s="113"/>
    </row>
    <row r="29" spans="1:18" s="24" customFormat="1" ht="21.75" customHeight="1" x14ac:dyDescent="0.25">
      <c r="L29" s="44"/>
      <c r="M29" s="44"/>
      <c r="N29" s="113"/>
      <c r="O29" s="113"/>
    </row>
    <row r="30" spans="1:18" s="24" customFormat="1" ht="28.5" customHeight="1" x14ac:dyDescent="0.25">
      <c r="B30" s="206" t="s">
        <v>166</v>
      </c>
      <c r="C30" s="206"/>
      <c r="D30" s="206"/>
      <c r="E30" s="206"/>
      <c r="F30" s="206"/>
      <c r="G30" s="206"/>
      <c r="H30" s="206"/>
      <c r="I30" s="206"/>
      <c r="J30" s="206"/>
      <c r="K30" s="206"/>
      <c r="L30" s="206"/>
      <c r="M30" s="44"/>
      <c r="N30" s="113"/>
      <c r="O30" s="113"/>
    </row>
    <row r="31" spans="1:18" s="24" customFormat="1" ht="31.5" customHeight="1" x14ac:dyDescent="0.25">
      <c r="B31" s="206"/>
      <c r="C31" s="206"/>
      <c r="D31" s="206"/>
      <c r="E31" s="206"/>
      <c r="F31" s="206"/>
      <c r="G31" s="206"/>
      <c r="H31" s="206"/>
      <c r="I31" s="206"/>
      <c r="J31" s="206"/>
      <c r="K31" s="206"/>
      <c r="L31" s="206"/>
      <c r="M31" s="112"/>
      <c r="N31" s="113"/>
      <c r="O31" s="113"/>
    </row>
    <row r="32" spans="1:18" s="24" customFormat="1" ht="15" customHeight="1" x14ac:dyDescent="0.25">
      <c r="B32" s="156"/>
      <c r="C32" s="156"/>
      <c r="D32" s="156"/>
      <c r="E32" s="156"/>
      <c r="F32" s="156"/>
      <c r="G32" s="156"/>
      <c r="H32" s="156"/>
      <c r="I32" s="156"/>
      <c r="J32" s="156"/>
      <c r="K32" s="156"/>
      <c r="L32" s="156"/>
      <c r="M32" s="112"/>
      <c r="N32" s="113"/>
      <c r="O32" s="113"/>
    </row>
    <row r="33" spans="1:17" s="24" customFormat="1" ht="40.5" customHeight="1" x14ac:dyDescent="0.25">
      <c r="B33" s="207" t="s">
        <v>167</v>
      </c>
      <c r="C33" s="208"/>
      <c r="D33" s="208"/>
      <c r="E33" s="208"/>
      <c r="F33" s="208"/>
      <c r="G33" s="208"/>
      <c r="H33" s="209"/>
      <c r="I33" s="216" t="s">
        <v>181</v>
      </c>
      <c r="J33" s="217"/>
      <c r="K33" s="217"/>
      <c r="L33" s="217"/>
      <c r="M33" s="217"/>
      <c r="N33" s="217"/>
      <c r="O33" s="217"/>
      <c r="P33" s="217"/>
      <c r="Q33" s="218"/>
    </row>
    <row r="34" spans="1:17" s="24" customFormat="1" ht="50.25" customHeight="1" x14ac:dyDescent="0.25">
      <c r="B34" s="210" t="str">
        <f xml:space="preserve"> IF(L7&gt;0,"***  βρέθηκαν ("&amp;L7&amp;")  λάθη/κενά  - βλεπε τις στήλες ελέγχου ΔΕΞΙΑ για τις οποίες απαιτείται διόρθωση! "," ΟΚ ")</f>
        <v xml:space="preserve">***  βρέθηκαν (2)  λάθη/κενά  - βλεπε τις στήλες ελέγχου ΔΕΞΙΑ για τις οποίες απαιτείται διόρθωση! </v>
      </c>
      <c r="C34" s="211"/>
      <c r="D34" s="211"/>
      <c r="E34" s="211"/>
      <c r="F34" s="211"/>
      <c r="G34" s="211"/>
      <c r="H34" s="212"/>
      <c r="I34" s="221"/>
      <c r="J34" s="222"/>
      <c r="K34" s="222"/>
      <c r="L34" s="222"/>
      <c r="M34" s="222"/>
      <c r="N34" s="222"/>
      <c r="O34" s="222"/>
      <c r="P34" s="222"/>
      <c r="Q34" s="223"/>
    </row>
    <row r="35" spans="1:17" s="24" customFormat="1" ht="19.5" customHeight="1" x14ac:dyDescent="0.25">
      <c r="B35" s="213"/>
      <c r="C35" s="214"/>
      <c r="D35" s="214"/>
      <c r="E35" s="214"/>
      <c r="F35" s="214"/>
      <c r="G35" s="214"/>
      <c r="H35" s="215"/>
      <c r="I35" s="219" t="s">
        <v>164</v>
      </c>
      <c r="J35" s="220"/>
      <c r="K35" s="220"/>
      <c r="L35" s="220"/>
      <c r="M35" s="220"/>
      <c r="N35" s="220"/>
      <c r="O35" s="153"/>
      <c r="P35" s="154"/>
      <c r="Q35" s="155"/>
    </row>
    <row r="36" spans="1:17" s="24" customFormat="1" ht="37.5" customHeight="1" x14ac:dyDescent="0.25">
      <c r="B36" s="149"/>
      <c r="C36" s="149"/>
      <c r="D36" s="149"/>
      <c r="E36" s="149"/>
      <c r="F36" s="149"/>
      <c r="G36" s="149"/>
      <c r="H36" s="149"/>
      <c r="I36" s="149"/>
      <c r="J36" s="149"/>
      <c r="K36" s="149"/>
      <c r="L36" s="149"/>
      <c r="M36" s="112"/>
      <c r="N36" s="113"/>
      <c r="O36" s="113"/>
    </row>
    <row r="37" spans="1:17" s="24" customFormat="1" ht="37.5" customHeight="1" x14ac:dyDescent="0.25">
      <c r="B37" s="149"/>
      <c r="C37" s="149"/>
      <c r="D37" s="149"/>
      <c r="E37" s="149"/>
      <c r="F37" s="149"/>
      <c r="G37" s="149"/>
      <c r="H37" s="149"/>
      <c r="I37" s="149"/>
      <c r="J37" s="149"/>
      <c r="K37" s="149"/>
      <c r="L37" s="149"/>
      <c r="M37" s="112"/>
      <c r="N37" s="113"/>
      <c r="O37" s="113"/>
    </row>
    <row r="38" spans="1:17" s="24" customFormat="1" ht="37.5" customHeight="1" x14ac:dyDescent="0.25">
      <c r="B38" s="149"/>
      <c r="C38" s="149"/>
      <c r="D38" s="149"/>
      <c r="E38" s="149"/>
      <c r="F38" s="149"/>
      <c r="G38" s="149"/>
      <c r="H38" s="149"/>
      <c r="I38" s="149"/>
      <c r="J38" s="149"/>
      <c r="K38" s="149"/>
      <c r="L38" s="149"/>
      <c r="M38" s="112"/>
      <c r="N38" s="113"/>
      <c r="O38" s="113"/>
    </row>
    <row r="39" spans="1:17" s="24" customFormat="1" ht="37.5" customHeight="1" x14ac:dyDescent="0.25">
      <c r="B39" s="149"/>
      <c r="C39" s="149"/>
      <c r="D39" s="149"/>
      <c r="E39" s="149"/>
      <c r="F39" s="149"/>
      <c r="G39" s="149"/>
      <c r="H39" s="149"/>
      <c r="I39" s="149"/>
      <c r="J39" s="149"/>
      <c r="K39" s="149"/>
      <c r="L39" s="149"/>
      <c r="M39" s="112"/>
      <c r="N39" s="113"/>
      <c r="O39" s="113"/>
    </row>
    <row r="40" spans="1:17" s="24" customFormat="1" ht="28.9" customHeight="1" x14ac:dyDescent="0.2">
      <c r="A40" s="53" t="s">
        <v>37</v>
      </c>
      <c r="M40" s="111"/>
      <c r="N40" s="50"/>
      <c r="O40" s="50"/>
    </row>
    <row r="41" spans="1:17" s="24" customFormat="1" ht="14.25" customHeight="1" x14ac:dyDescent="0.2">
      <c r="A41" s="53" t="s">
        <v>38</v>
      </c>
      <c r="M41" s="111"/>
      <c r="N41" s="50"/>
      <c r="O41" s="50"/>
    </row>
    <row r="42" spans="1:17" s="24" customFormat="1" ht="14.25" customHeight="1" x14ac:dyDescent="0.25">
      <c r="A42" s="53" t="s">
        <v>39</v>
      </c>
      <c r="D42" s="19"/>
      <c r="E42" s="19"/>
      <c r="F42" s="19"/>
      <c r="G42" s="19"/>
      <c r="H42" s="19"/>
      <c r="I42" s="19"/>
      <c r="J42" s="19"/>
      <c r="M42" s="111"/>
      <c r="N42" s="50"/>
      <c r="O42" s="50"/>
    </row>
    <row r="43" spans="1:17" x14ac:dyDescent="0.25">
      <c r="A43" s="24"/>
      <c r="B43" s="24"/>
      <c r="C43" s="24"/>
    </row>
    <row r="44" spans="1:17" x14ac:dyDescent="0.25">
      <c r="A44" s="53" t="str">
        <f>Pars!A10</f>
        <v>0- ΔΕΝ ΑΦΟΡΑ</v>
      </c>
      <c r="B44" s="24"/>
      <c r="C44" s="24"/>
    </row>
    <row r="45" spans="1:17" x14ac:dyDescent="0.25">
      <c r="A45" s="53" t="str">
        <f>Pars!A11</f>
        <v>1- ΑΓΟΡΑ ΓΗΣ (ΚΑΝΟΝΙΚΑ)</v>
      </c>
      <c r="B45" s="24"/>
      <c r="C45" s="24"/>
    </row>
    <row r="46" spans="1:17" x14ac:dyDescent="0.25">
      <c r="A46" s="53" t="str">
        <f>Pars!A12</f>
        <v>2- ΑΓΟΡΑ ΓΗΣ (ΕΓΚΑΤΑΛ.&amp;ΒΙΟΜ)</v>
      </c>
      <c r="B46" s="24"/>
      <c r="C46" s="24"/>
    </row>
    <row r="47" spans="1:17" x14ac:dyDescent="0.25">
      <c r="A47" s="53" t="str">
        <f>Pars!A13</f>
        <v>3- ΑΓΟΡΑ ΓΙΑ ΔΙΑΤ.ΠΕΡΙΒΑΛΟΝΤΟΣ</v>
      </c>
      <c r="B47" s="24"/>
      <c r="C47" s="24"/>
    </row>
    <row r="48" spans="1:17" x14ac:dyDescent="0.25">
      <c r="B48" s="24"/>
      <c r="C48" s="24"/>
    </row>
    <row r="49" spans="2:3" x14ac:dyDescent="0.25">
      <c r="B49" s="24"/>
      <c r="C49" s="24"/>
    </row>
    <row r="50" spans="2:3" x14ac:dyDescent="0.25">
      <c r="B50" s="24"/>
      <c r="C50" s="24"/>
    </row>
    <row r="51" spans="2:3" x14ac:dyDescent="0.25">
      <c r="B51" s="24"/>
      <c r="C51" s="24"/>
    </row>
    <row r="52" spans="2:3" x14ac:dyDescent="0.25">
      <c r="B52" s="24"/>
      <c r="C52" s="24"/>
    </row>
    <row r="53" spans="2:3" x14ac:dyDescent="0.25">
      <c r="B53" s="24"/>
      <c r="C53" s="24"/>
    </row>
    <row r="54" spans="2:3" x14ac:dyDescent="0.25">
      <c r="B54" s="24"/>
      <c r="C54" s="24"/>
    </row>
    <row r="55" spans="2:3" x14ac:dyDescent="0.25">
      <c r="B55" s="24"/>
      <c r="C55" s="24"/>
    </row>
  </sheetData>
  <sheetProtection password="CCF7" sheet="1" objects="1" scenarios="1" selectLockedCells="1"/>
  <mergeCells count="75">
    <mergeCell ref="R13:R17"/>
    <mergeCell ref="P13:P17"/>
    <mergeCell ref="K18:L18"/>
    <mergeCell ref="K19:L19"/>
    <mergeCell ref="R8:R12"/>
    <mergeCell ref="L1:Q1"/>
    <mergeCell ref="K24:P24"/>
    <mergeCell ref="J1:K1"/>
    <mergeCell ref="J7:J9"/>
    <mergeCell ref="Q13:Q17"/>
    <mergeCell ref="P8:Q12"/>
    <mergeCell ref="N8:O12"/>
    <mergeCell ref="O13:O17"/>
    <mergeCell ref="N13:N17"/>
    <mergeCell ref="B3:K3"/>
    <mergeCell ref="L2:Q4"/>
    <mergeCell ref="I10:I11"/>
    <mergeCell ref="B4:D4"/>
    <mergeCell ref="B6:D6"/>
    <mergeCell ref="F10:G11"/>
    <mergeCell ref="B10:B11"/>
    <mergeCell ref="F21:G21"/>
    <mergeCell ref="C21:D21"/>
    <mergeCell ref="C23:D23"/>
    <mergeCell ref="F12:G12"/>
    <mergeCell ref="B27:D28"/>
    <mergeCell ref="E13:E17"/>
    <mergeCell ref="C12:D12"/>
    <mergeCell ref="C13:C17"/>
    <mergeCell ref="B26:D26"/>
    <mergeCell ref="F22:G22"/>
    <mergeCell ref="E24:H24"/>
    <mergeCell ref="B25:D25"/>
    <mergeCell ref="F23:G23"/>
    <mergeCell ref="I4:J4"/>
    <mergeCell ref="J10:J11"/>
    <mergeCell ref="K20:L20"/>
    <mergeCell ref="G14:H14"/>
    <mergeCell ref="D13:D17"/>
    <mergeCell ref="G15:H15"/>
    <mergeCell ref="H10:H11"/>
    <mergeCell ref="E1:I1"/>
    <mergeCell ref="E10:E11"/>
    <mergeCell ref="I13:I17"/>
    <mergeCell ref="M8:M12"/>
    <mergeCell ref="K13:L13"/>
    <mergeCell ref="K14:L14"/>
    <mergeCell ref="K15:L15"/>
    <mergeCell ref="K16:L16"/>
    <mergeCell ref="K17:L17"/>
    <mergeCell ref="E4:H4"/>
    <mergeCell ref="J13:J17"/>
    <mergeCell ref="B2:J2"/>
    <mergeCell ref="K10:L11"/>
    <mergeCell ref="B13:B20"/>
    <mergeCell ref="C10:D11"/>
    <mergeCell ref="F6:H6"/>
    <mergeCell ref="B30:L30"/>
    <mergeCell ref="C24:D24"/>
    <mergeCell ref="C22:D22"/>
    <mergeCell ref="I28:J28"/>
    <mergeCell ref="I27:J27"/>
    <mergeCell ref="E27:E28"/>
    <mergeCell ref="F25:H25"/>
    <mergeCell ref="F27:H27"/>
    <mergeCell ref="I26:J26"/>
    <mergeCell ref="I25:J25"/>
    <mergeCell ref="F28:H28"/>
    <mergeCell ref="F26:H26"/>
    <mergeCell ref="B31:L31"/>
    <mergeCell ref="B33:H33"/>
    <mergeCell ref="B34:H35"/>
    <mergeCell ref="I33:Q33"/>
    <mergeCell ref="I35:N35"/>
    <mergeCell ref="I34:Q34"/>
  </mergeCells>
  <conditionalFormatting sqref="N13 N18:N21 P18:P21 P13">
    <cfRule type="cellIs" dxfId="71" priority="6" operator="greaterThan">
      <formula>0</formula>
    </cfRule>
  </conditionalFormatting>
  <conditionalFormatting sqref="R21">
    <cfRule type="cellIs" dxfId="70" priority="1" operator="greaterThan">
      <formula>0</formula>
    </cfRule>
  </conditionalFormatting>
  <dataValidations count="2">
    <dataValidation type="list" allowBlank="1" showInputMessage="1" showErrorMessage="1" sqref="E6">
      <formula1>$A$40:$A$42</formula1>
    </dataValidation>
    <dataValidation type="list" allowBlank="1" showInputMessage="1" showErrorMessage="1" sqref="G15:H15">
      <formula1>$A$44:$A$47</formula1>
    </dataValidation>
  </dataValidations>
  <pageMargins left="0" right="0" top="0.35433070866141736" bottom="0.35433070866141736" header="0.31496062992125984" footer="0"/>
  <pageSetup paperSize="9" scale="67" orientation="portrait" r:id="rId1"/>
  <headerFooter>
    <oddFooter>&amp;L&amp;F/&amp;A - &amp;D</oddFooter>
  </headerFooter>
  <ignoredErrors>
    <ignoredError sqref="K1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sheetPr>
  <dimension ref="A1:AF484"/>
  <sheetViews>
    <sheetView showGridLines="0" showRowColHeaders="0" tabSelected="1" view="pageBreakPreview" topLeftCell="D1" zoomScaleSheetLayoutView="100" workbookViewId="0">
      <pane ySplit="6" topLeftCell="A7" activePane="bottomLeft" state="frozen"/>
      <selection pane="bottomLeft" activeCell="G10" sqref="G10"/>
    </sheetView>
  </sheetViews>
  <sheetFormatPr defaultColWidth="8.85546875" defaultRowHeight="29.45" customHeight="1" x14ac:dyDescent="0.25"/>
  <cols>
    <col min="1" max="1" width="4.140625" style="21" customWidth="1"/>
    <col min="2" max="2" width="48.5703125" style="72" customWidth="1"/>
    <col min="3" max="3" width="13.85546875" style="72" hidden="1" customWidth="1"/>
    <col min="4" max="4" width="12" style="72" customWidth="1"/>
    <col min="5" max="5" width="8.28515625" style="72" customWidth="1"/>
    <col min="6" max="6" width="10.42578125" style="72" customWidth="1"/>
    <col min="7" max="7" width="4.85546875" style="72" customWidth="1"/>
    <col min="8" max="8" width="11.85546875" style="72" customWidth="1"/>
    <col min="9" max="9" width="5.42578125" style="72" customWidth="1"/>
    <col min="10" max="10" width="13.42578125" style="72" customWidth="1"/>
    <col min="11" max="11" width="11.85546875" style="72" customWidth="1"/>
    <col min="12" max="12" width="10.28515625" style="72" customWidth="1"/>
    <col min="13" max="13" width="11.42578125" style="72" customWidth="1"/>
    <col min="14" max="14" width="15.28515625" style="72" customWidth="1"/>
    <col min="15" max="16" width="15.28515625" style="195" hidden="1" customWidth="1"/>
    <col min="17" max="17" width="10.85546875" style="72" customWidth="1"/>
    <col min="18" max="18" width="5" style="21" customWidth="1"/>
    <col min="19" max="19" width="2.7109375" style="21" customWidth="1"/>
    <col min="20" max="20" width="3.42578125" style="21" customWidth="1"/>
    <col min="21" max="21" width="4" style="128" customWidth="1"/>
    <col min="22" max="22" width="5.85546875" style="128" customWidth="1"/>
    <col min="23" max="23" width="9.7109375" style="129" customWidth="1"/>
    <col min="24" max="30" width="8.85546875" style="72"/>
    <col min="31" max="31" width="5.140625" style="73" customWidth="1"/>
    <col min="32" max="32" width="7.5703125" style="73" customWidth="1"/>
    <col min="33" max="16384" width="8.85546875" style="72"/>
  </cols>
  <sheetData>
    <row r="1" spans="1:32" ht="51" customHeight="1" x14ac:dyDescent="0.25">
      <c r="B1" s="331" t="s">
        <v>209</v>
      </c>
      <c r="C1" s="331"/>
      <c r="D1" s="331"/>
      <c r="E1" s="331"/>
      <c r="F1" s="331"/>
      <c r="G1" s="331"/>
      <c r="H1" s="331"/>
      <c r="I1" s="331"/>
      <c r="J1" s="331"/>
      <c r="K1" s="331"/>
      <c r="L1" s="331"/>
      <c r="M1" s="331"/>
      <c r="N1" s="150"/>
      <c r="O1" s="181"/>
      <c r="P1" s="181"/>
      <c r="Q1" s="157" t="str">
        <f>ΣΥΝΟΛΙΚΑ!A1</f>
        <v>Ver.5- 26/03/2021</v>
      </c>
    </row>
    <row r="2" spans="1:32" ht="15.6" customHeight="1" x14ac:dyDescent="0.25">
      <c r="A2" s="74"/>
      <c r="B2" s="327">
        <f>ΣΥΝΟΛΙΚΑ!E4</f>
        <v>0</v>
      </c>
      <c r="C2" s="327"/>
      <c r="D2" s="327"/>
      <c r="E2" s="327"/>
      <c r="F2" s="327"/>
      <c r="G2" s="327"/>
      <c r="H2" s="327"/>
      <c r="I2" s="327"/>
      <c r="J2" s="327"/>
      <c r="K2" s="327"/>
      <c r="L2" s="328"/>
      <c r="M2" s="329" t="s">
        <v>198</v>
      </c>
      <c r="N2" s="330"/>
      <c r="O2" s="188"/>
      <c r="P2" s="188"/>
      <c r="Q2" s="77">
        <f>SUM(Q7:Q16)</f>
        <v>0</v>
      </c>
    </row>
    <row r="3" spans="1:32" s="79" customFormat="1" ht="21.6" customHeight="1" x14ac:dyDescent="0.25">
      <c r="A3" s="134" t="s">
        <v>189</v>
      </c>
      <c r="B3" s="75"/>
      <c r="C3" s="75"/>
      <c r="D3" s="75"/>
      <c r="E3" s="75"/>
      <c r="F3" s="75"/>
      <c r="G3" s="75"/>
      <c r="H3" s="75"/>
      <c r="I3" s="75"/>
      <c r="J3" s="75"/>
      <c r="K3" s="75"/>
      <c r="L3" s="75"/>
      <c r="M3" s="330" t="s">
        <v>197</v>
      </c>
      <c r="N3" s="330"/>
      <c r="O3" s="188"/>
      <c r="P3" s="188"/>
      <c r="Q3" s="77">
        <f>SUM(N7:N16)</f>
        <v>0</v>
      </c>
      <c r="R3" s="108">
        <f>R4-U4</f>
        <v>0</v>
      </c>
      <c r="S3" s="108">
        <f>S4-V4</f>
        <v>0</v>
      </c>
      <c r="T3" s="163">
        <f>SUM(T7:T49)</f>
        <v>0</v>
      </c>
      <c r="U3" s="124"/>
      <c r="V3" s="124"/>
      <c r="AE3" s="73"/>
      <c r="AF3" s="73"/>
    </row>
    <row r="4" spans="1:32" s="79" customFormat="1" ht="38.25" customHeight="1" x14ac:dyDescent="0.25">
      <c r="A4" s="332" t="s">
        <v>1</v>
      </c>
      <c r="B4" s="333" t="s">
        <v>207</v>
      </c>
      <c r="C4" s="199"/>
      <c r="D4" s="336" t="s">
        <v>185</v>
      </c>
      <c r="E4" s="337"/>
      <c r="F4" s="337"/>
      <c r="G4" s="337"/>
      <c r="H4" s="337"/>
      <c r="I4" s="337"/>
      <c r="J4" s="338"/>
      <c r="K4" s="339" t="s">
        <v>194</v>
      </c>
      <c r="L4" s="340"/>
      <c r="M4" s="341" t="s">
        <v>140</v>
      </c>
      <c r="N4" s="344" t="s">
        <v>200</v>
      </c>
      <c r="O4" s="189"/>
      <c r="P4" s="189"/>
      <c r="Q4" s="344" t="s">
        <v>199</v>
      </c>
      <c r="R4" s="17">
        <f>SUM(R7:R49)</f>
        <v>0</v>
      </c>
      <c r="S4" s="17">
        <f>SUM(S7:S49)</f>
        <v>0</v>
      </c>
      <c r="T4" s="17">
        <f>SUM(T7:T49)</f>
        <v>0</v>
      </c>
      <c r="U4" s="170">
        <f>SUM(U7:U16)</f>
        <v>0</v>
      </c>
      <c r="V4" s="124">
        <f>SUM(V7:V16)</f>
        <v>0</v>
      </c>
      <c r="AE4" s="73"/>
      <c r="AF4" s="73"/>
    </row>
    <row r="5" spans="1:32" s="80" customFormat="1" ht="18" customHeight="1" x14ac:dyDescent="0.2">
      <c r="A5" s="332"/>
      <c r="B5" s="334"/>
      <c r="C5" s="200"/>
      <c r="D5" s="347" t="s">
        <v>186</v>
      </c>
      <c r="E5" s="344" t="s">
        <v>5</v>
      </c>
      <c r="F5" s="349" t="s">
        <v>190</v>
      </c>
      <c r="G5" s="351" t="s">
        <v>128</v>
      </c>
      <c r="H5" s="352"/>
      <c r="I5" s="352"/>
      <c r="J5" s="353"/>
      <c r="K5" s="354" t="s">
        <v>188</v>
      </c>
      <c r="L5" s="356" t="s">
        <v>129</v>
      </c>
      <c r="M5" s="342"/>
      <c r="N5" s="345"/>
      <c r="O5" s="190"/>
      <c r="P5" s="190"/>
      <c r="Q5" s="345"/>
      <c r="W5" s="130"/>
      <c r="AE5" s="73"/>
      <c r="AF5" s="73"/>
    </row>
    <row r="6" spans="1:32" s="80" customFormat="1" ht="181.5" customHeight="1" x14ac:dyDescent="0.25">
      <c r="A6" s="332"/>
      <c r="B6" s="335"/>
      <c r="C6" s="200"/>
      <c r="D6" s="348"/>
      <c r="E6" s="346"/>
      <c r="F6" s="350"/>
      <c r="G6" s="81" t="s">
        <v>130</v>
      </c>
      <c r="H6" s="82" t="s">
        <v>131</v>
      </c>
      <c r="I6" s="81" t="s">
        <v>132</v>
      </c>
      <c r="J6" s="83" t="s">
        <v>139</v>
      </c>
      <c r="K6" s="355"/>
      <c r="L6" s="357"/>
      <c r="M6" s="343"/>
      <c r="N6" s="346"/>
      <c r="O6" s="191"/>
      <c r="P6" s="191"/>
      <c r="Q6" s="346"/>
      <c r="R6" s="107" t="s">
        <v>142</v>
      </c>
      <c r="S6" s="126" t="s">
        <v>138</v>
      </c>
      <c r="T6" s="126" t="s">
        <v>178</v>
      </c>
      <c r="U6" s="127" t="s">
        <v>145</v>
      </c>
      <c r="V6" s="127" t="s">
        <v>146</v>
      </c>
      <c r="W6" s="130"/>
      <c r="AE6" s="73"/>
      <c r="AF6" s="73"/>
    </row>
    <row r="7" spans="1:32" ht="38.25" customHeight="1" x14ac:dyDescent="0.25">
      <c r="A7" s="84">
        <v>1</v>
      </c>
      <c r="B7" s="29"/>
      <c r="C7" s="200"/>
      <c r="D7" s="178"/>
      <c r="E7" s="178"/>
      <c r="F7" s="29"/>
      <c r="G7" s="178" t="s">
        <v>63</v>
      </c>
      <c r="H7" s="178"/>
      <c r="I7" s="174">
        <f>IFERROR(VLOOKUP(G7,$A$443:$AG$484,3,FALSE),0)</f>
        <v>1</v>
      </c>
      <c r="J7" s="202">
        <f t="shared" ref="J7:J14" si="0">IFERROR(H7/I7,0)</f>
        <v>0</v>
      </c>
      <c r="K7" s="87"/>
      <c r="L7" s="87"/>
      <c r="M7" s="88"/>
      <c r="N7" s="172">
        <f>M7+J7</f>
        <v>0</v>
      </c>
      <c r="O7" s="192"/>
      <c r="P7" s="192"/>
      <c r="Q7" s="173">
        <f>IF(LEN(L7)&gt;0,IF(J7&gt;L7,(L7+M7),(J7+M7)),(J7+M7))</f>
        <v>0</v>
      </c>
      <c r="R7" s="105" t="str">
        <f>IF(J7&gt;Pars!$D$15,1,"")</f>
        <v/>
      </c>
      <c r="S7" s="106" t="str">
        <f>IF(R7=1,IF(LEN(L7)&gt;0,"",1),"")</f>
        <v/>
      </c>
      <c r="T7" s="106" t="str">
        <f>IF(LEN(L7)&gt;0,IF(J7&gt;L7,1,""),"")</f>
        <v/>
      </c>
      <c r="U7" s="125">
        <f>IF(R7=1,IF(L7&gt;0,1,0),0)</f>
        <v>0</v>
      </c>
      <c r="V7" s="123">
        <f>IF(S7=1,IF(LEN(N7)&gt;0,1,0),0)</f>
        <v>0</v>
      </c>
    </row>
    <row r="8" spans="1:32" ht="38.25" customHeight="1" x14ac:dyDescent="0.25">
      <c r="A8" s="89">
        <v>2</v>
      </c>
      <c r="B8" s="29"/>
      <c r="C8" s="200"/>
      <c r="D8" s="178"/>
      <c r="E8" s="178"/>
      <c r="F8" s="29"/>
      <c r="G8" s="178" t="s">
        <v>63</v>
      </c>
      <c r="H8" s="178"/>
      <c r="I8" s="174">
        <f>IFERROR(VLOOKUP(G8,$A$443:$AG$484,3,FALSE),0)</f>
        <v>1</v>
      </c>
      <c r="J8" s="202">
        <f t="shared" si="0"/>
        <v>0</v>
      </c>
      <c r="K8" s="87"/>
      <c r="L8" s="87"/>
      <c r="M8" s="88"/>
      <c r="N8" s="172">
        <f t="shared" ref="N8:N16" si="1">M8+J8</f>
        <v>0</v>
      </c>
      <c r="O8" s="192"/>
      <c r="P8" s="192"/>
      <c r="Q8" s="173">
        <f t="shared" ref="Q8:Q16" si="2">IF(LEN(L8)&gt;0,IF(J8&gt;L8,(L8+M8),(J8+M8)),(J8+M8))</f>
        <v>0</v>
      </c>
      <c r="R8" s="105" t="str">
        <f>IF(J8&gt;Pars!$D$15,1,"")</f>
        <v/>
      </c>
      <c r="S8" s="106" t="str">
        <f t="shared" ref="S8:S14" si="3">IF(R8=1,IF(LEN(L8)&gt;0,"",1),"")</f>
        <v/>
      </c>
      <c r="T8" s="106" t="str">
        <f t="shared" ref="T8:T16" si="4">IF(LEN(L8)&gt;0,IF(J8&gt;L8,1,""),"")</f>
        <v/>
      </c>
      <c r="U8" s="125">
        <f>IF(R8=1,IF(L8&gt;0,1,0),0)</f>
        <v>0</v>
      </c>
      <c r="V8" s="123">
        <f>IF(S8=1,IF(LEN(N8)&gt;0,1,0),0)</f>
        <v>0</v>
      </c>
    </row>
    <row r="9" spans="1:32" ht="38.25" customHeight="1" x14ac:dyDescent="0.25">
      <c r="A9" s="84">
        <v>3</v>
      </c>
      <c r="B9" s="29"/>
      <c r="C9" s="201"/>
      <c r="D9" s="178"/>
      <c r="E9" s="178"/>
      <c r="F9" s="29"/>
      <c r="G9" s="178" t="s">
        <v>63</v>
      </c>
      <c r="H9" s="178"/>
      <c r="I9" s="174">
        <f>IFERROR(VLOOKUP(G9,$A$443:$AG$484,3,FALSE),0)</f>
        <v>1</v>
      </c>
      <c r="J9" s="202">
        <f t="shared" si="0"/>
        <v>0</v>
      </c>
      <c r="K9" s="87"/>
      <c r="L9" s="87"/>
      <c r="M9" s="88"/>
      <c r="N9" s="172">
        <f t="shared" si="1"/>
        <v>0</v>
      </c>
      <c r="O9" s="192"/>
      <c r="P9" s="192"/>
      <c r="Q9" s="173">
        <f t="shared" si="2"/>
        <v>0</v>
      </c>
      <c r="R9" s="105" t="str">
        <f>IF(J9&gt;Pars!$D$15,1,"")</f>
        <v/>
      </c>
      <c r="S9" s="106" t="str">
        <f t="shared" si="3"/>
        <v/>
      </c>
      <c r="T9" s="106" t="str">
        <f t="shared" si="4"/>
        <v/>
      </c>
      <c r="U9" s="125">
        <f t="shared" ref="U9:U49" si="5">IF(R9=1,IF(L9&gt;0,1,0),0)</f>
        <v>0</v>
      </c>
      <c r="V9" s="123">
        <f t="shared" ref="V9:V49" si="6">IF(S9=1,IF(LEN(N9)&gt;0,1,0),0)</f>
        <v>0</v>
      </c>
    </row>
    <row r="10" spans="1:32" ht="38.25" customHeight="1" x14ac:dyDescent="0.25">
      <c r="A10" s="89">
        <v>4</v>
      </c>
      <c r="B10" s="29"/>
      <c r="C10" s="85"/>
      <c r="D10" s="178"/>
      <c r="E10" s="178"/>
      <c r="F10" s="29"/>
      <c r="G10" s="178" t="s">
        <v>63</v>
      </c>
      <c r="H10" s="178"/>
      <c r="I10" s="174">
        <f t="shared" ref="I10:I16" si="7">IFERROR(VLOOKUP(G10,$A$443:$AG$484,3,FALSE),0)</f>
        <v>1</v>
      </c>
      <c r="J10" s="202">
        <f t="shared" si="0"/>
        <v>0</v>
      </c>
      <c r="K10" s="87"/>
      <c r="L10" s="87"/>
      <c r="M10" s="88"/>
      <c r="N10" s="172">
        <f t="shared" si="1"/>
        <v>0</v>
      </c>
      <c r="O10" s="193"/>
      <c r="P10" s="193"/>
      <c r="Q10" s="173">
        <f t="shared" si="2"/>
        <v>0</v>
      </c>
      <c r="R10" s="105" t="str">
        <f>IF(J10&gt;Pars!$D$15,1,"")</f>
        <v/>
      </c>
      <c r="S10" s="106" t="str">
        <f t="shared" si="3"/>
        <v/>
      </c>
      <c r="T10" s="106" t="str">
        <f t="shared" si="4"/>
        <v/>
      </c>
      <c r="U10" s="125">
        <f t="shared" si="5"/>
        <v>0</v>
      </c>
      <c r="V10" s="123">
        <f t="shared" si="6"/>
        <v>0</v>
      </c>
    </row>
    <row r="11" spans="1:32" ht="38.25" customHeight="1" x14ac:dyDescent="0.25">
      <c r="A11" s="84">
        <v>5</v>
      </c>
      <c r="B11" s="29"/>
      <c r="C11" s="85"/>
      <c r="D11" s="178"/>
      <c r="E11" s="178"/>
      <c r="F11" s="29"/>
      <c r="G11" s="178" t="s">
        <v>63</v>
      </c>
      <c r="H11" s="178"/>
      <c r="I11" s="174">
        <f t="shared" si="7"/>
        <v>1</v>
      </c>
      <c r="J11" s="86">
        <f t="shared" si="0"/>
        <v>0</v>
      </c>
      <c r="K11" s="87"/>
      <c r="L11" s="87"/>
      <c r="M11" s="88"/>
      <c r="N11" s="172">
        <f t="shared" si="1"/>
        <v>0</v>
      </c>
      <c r="O11" s="193"/>
      <c r="P11" s="193"/>
      <c r="Q11" s="173">
        <f t="shared" si="2"/>
        <v>0</v>
      </c>
      <c r="R11" s="105" t="str">
        <f>IF(J11&gt;Pars!$D$15,1,"")</f>
        <v/>
      </c>
      <c r="S11" s="106" t="str">
        <f t="shared" si="3"/>
        <v/>
      </c>
      <c r="T11" s="106" t="str">
        <f t="shared" si="4"/>
        <v/>
      </c>
      <c r="U11" s="125">
        <f t="shared" si="5"/>
        <v>0</v>
      </c>
      <c r="V11" s="123">
        <f t="shared" si="6"/>
        <v>0</v>
      </c>
    </row>
    <row r="12" spans="1:32" ht="38.25" customHeight="1" x14ac:dyDescent="0.25">
      <c r="A12" s="89">
        <v>6</v>
      </c>
      <c r="B12" s="29"/>
      <c r="C12" s="85"/>
      <c r="D12" s="178"/>
      <c r="E12" s="178"/>
      <c r="F12" s="29"/>
      <c r="G12" s="178" t="s">
        <v>63</v>
      </c>
      <c r="H12" s="178"/>
      <c r="I12" s="174">
        <f t="shared" si="7"/>
        <v>1</v>
      </c>
      <c r="J12" s="86">
        <f t="shared" si="0"/>
        <v>0</v>
      </c>
      <c r="K12" s="87"/>
      <c r="L12" s="87"/>
      <c r="M12" s="88"/>
      <c r="N12" s="172">
        <f t="shared" si="1"/>
        <v>0</v>
      </c>
      <c r="O12" s="193"/>
      <c r="P12" s="193"/>
      <c r="Q12" s="173">
        <f t="shared" si="2"/>
        <v>0</v>
      </c>
      <c r="R12" s="105" t="str">
        <f>IF(J12&gt;Pars!$D$15,1,"")</f>
        <v/>
      </c>
      <c r="S12" s="106" t="str">
        <f t="shared" si="3"/>
        <v/>
      </c>
      <c r="T12" s="106" t="str">
        <f t="shared" si="4"/>
        <v/>
      </c>
      <c r="U12" s="125">
        <f t="shared" si="5"/>
        <v>0</v>
      </c>
      <c r="V12" s="123">
        <f t="shared" si="6"/>
        <v>0</v>
      </c>
    </row>
    <row r="13" spans="1:32" ht="38.25" customHeight="1" x14ac:dyDescent="0.25">
      <c r="A13" s="84">
        <v>7</v>
      </c>
      <c r="B13" s="29"/>
      <c r="C13" s="85"/>
      <c r="D13" s="178"/>
      <c r="E13" s="178"/>
      <c r="F13" s="29"/>
      <c r="G13" s="178" t="s">
        <v>63</v>
      </c>
      <c r="H13" s="178"/>
      <c r="I13" s="174">
        <f t="shared" si="7"/>
        <v>1</v>
      </c>
      <c r="J13" s="86">
        <f t="shared" si="0"/>
        <v>0</v>
      </c>
      <c r="K13" s="87"/>
      <c r="L13" s="87"/>
      <c r="M13" s="88"/>
      <c r="N13" s="172">
        <f t="shared" si="1"/>
        <v>0</v>
      </c>
      <c r="O13" s="193"/>
      <c r="P13" s="193"/>
      <c r="Q13" s="173">
        <f t="shared" si="2"/>
        <v>0</v>
      </c>
      <c r="R13" s="105" t="str">
        <f>IF(J13&gt;Pars!$D$15,1,"")</f>
        <v/>
      </c>
      <c r="S13" s="106" t="str">
        <f t="shared" si="3"/>
        <v/>
      </c>
      <c r="T13" s="106" t="str">
        <f t="shared" si="4"/>
        <v/>
      </c>
      <c r="U13" s="125">
        <f t="shared" si="5"/>
        <v>0</v>
      </c>
      <c r="V13" s="123">
        <f t="shared" si="6"/>
        <v>0</v>
      </c>
    </row>
    <row r="14" spans="1:32" ht="38.25" customHeight="1" x14ac:dyDescent="0.25">
      <c r="A14" s="89">
        <v>8</v>
      </c>
      <c r="B14" s="29"/>
      <c r="C14" s="85"/>
      <c r="D14" s="178"/>
      <c r="E14" s="178"/>
      <c r="F14" s="29"/>
      <c r="G14" s="178" t="s">
        <v>63</v>
      </c>
      <c r="H14" s="178"/>
      <c r="I14" s="174">
        <f t="shared" si="7"/>
        <v>1</v>
      </c>
      <c r="J14" s="86">
        <f t="shared" si="0"/>
        <v>0</v>
      </c>
      <c r="K14" s="87"/>
      <c r="L14" s="87"/>
      <c r="M14" s="88"/>
      <c r="N14" s="172">
        <f t="shared" si="1"/>
        <v>0</v>
      </c>
      <c r="O14" s="193"/>
      <c r="P14" s="193"/>
      <c r="Q14" s="173">
        <f t="shared" si="2"/>
        <v>0</v>
      </c>
      <c r="R14" s="105" t="str">
        <f>IF(J14&gt;Pars!$D$15,1,"")</f>
        <v/>
      </c>
      <c r="S14" s="106" t="str">
        <f t="shared" si="3"/>
        <v/>
      </c>
      <c r="T14" s="106" t="str">
        <f t="shared" si="4"/>
        <v/>
      </c>
      <c r="U14" s="125">
        <f t="shared" si="5"/>
        <v>0</v>
      </c>
      <c r="V14" s="123">
        <f t="shared" si="6"/>
        <v>0</v>
      </c>
    </row>
    <row r="15" spans="1:32" ht="38.25" customHeight="1" x14ac:dyDescent="0.25">
      <c r="A15" s="84">
        <v>9</v>
      </c>
      <c r="B15" s="29"/>
      <c r="C15" s="85"/>
      <c r="D15" s="178"/>
      <c r="E15" s="178"/>
      <c r="F15" s="29"/>
      <c r="G15" s="178" t="s">
        <v>63</v>
      </c>
      <c r="H15" s="178"/>
      <c r="I15" s="174">
        <f t="shared" si="7"/>
        <v>1</v>
      </c>
      <c r="J15" s="86">
        <f t="shared" ref="J15:J49" si="8">IFERROR(H15/I15,0)</f>
        <v>0</v>
      </c>
      <c r="K15" s="87"/>
      <c r="L15" s="87"/>
      <c r="M15" s="88"/>
      <c r="N15" s="172">
        <f>M15+J15</f>
        <v>0</v>
      </c>
      <c r="O15" s="193"/>
      <c r="P15" s="193"/>
      <c r="Q15" s="173">
        <f t="shared" si="2"/>
        <v>0</v>
      </c>
      <c r="R15" s="105" t="str">
        <f>IF(J15&gt;Pars!$D$15,1,"")</f>
        <v/>
      </c>
      <c r="S15" s="106" t="str">
        <f t="shared" ref="S15:S49" si="9">IF(R15=1,IF(LEN(L15)&gt;0,"",1),"")</f>
        <v/>
      </c>
      <c r="T15" s="106" t="str">
        <f t="shared" si="4"/>
        <v/>
      </c>
      <c r="U15" s="125">
        <f t="shared" si="5"/>
        <v>0</v>
      </c>
      <c r="V15" s="123">
        <f t="shared" si="6"/>
        <v>0</v>
      </c>
    </row>
    <row r="16" spans="1:32" ht="38.25" customHeight="1" x14ac:dyDescent="0.25">
      <c r="A16" s="89">
        <v>10</v>
      </c>
      <c r="B16" s="29"/>
      <c r="C16" s="85"/>
      <c r="D16" s="178"/>
      <c r="E16" s="178"/>
      <c r="F16" s="29"/>
      <c r="G16" s="178" t="s">
        <v>63</v>
      </c>
      <c r="H16" s="178"/>
      <c r="I16" s="174">
        <f t="shared" si="7"/>
        <v>1</v>
      </c>
      <c r="J16" s="86">
        <f t="shared" si="8"/>
        <v>0</v>
      </c>
      <c r="K16" s="87"/>
      <c r="L16" s="87"/>
      <c r="M16" s="88"/>
      <c r="N16" s="172">
        <f t="shared" si="1"/>
        <v>0</v>
      </c>
      <c r="O16" s="193"/>
      <c r="P16" s="193"/>
      <c r="Q16" s="173">
        <f t="shared" si="2"/>
        <v>0</v>
      </c>
      <c r="R16" s="105" t="str">
        <f>IF(J16&gt;Pars!$D$15,1,"")</f>
        <v/>
      </c>
      <c r="S16" s="106" t="str">
        <f t="shared" si="9"/>
        <v/>
      </c>
      <c r="T16" s="106" t="str">
        <f t="shared" si="4"/>
        <v/>
      </c>
      <c r="U16" s="125">
        <f t="shared" si="5"/>
        <v>0</v>
      </c>
      <c r="V16" s="123">
        <f t="shared" si="6"/>
        <v>0</v>
      </c>
    </row>
    <row r="17" spans="1:22" ht="36" customHeight="1" x14ac:dyDescent="0.25">
      <c r="A17" s="84">
        <v>11</v>
      </c>
      <c r="B17" s="29"/>
      <c r="C17" s="85"/>
      <c r="D17" s="29"/>
      <c r="E17" s="29"/>
      <c r="F17" s="29"/>
      <c r="G17" s="29"/>
      <c r="H17" s="90"/>
      <c r="I17" s="132">
        <f t="shared" ref="I17:I49" si="10">IFERROR(VLOOKUP(G17,$A$500:$AG$541,3,FALSE),0)</f>
        <v>0</v>
      </c>
      <c r="J17" s="86">
        <f t="shared" si="8"/>
        <v>0</v>
      </c>
      <c r="K17" s="87"/>
      <c r="L17" s="87"/>
      <c r="M17" s="91"/>
      <c r="N17" s="172">
        <f t="shared" ref="N17:N49" si="11">M17+J17</f>
        <v>0</v>
      </c>
      <c r="O17" s="193"/>
      <c r="P17" s="193"/>
      <c r="Q17" s="131">
        <f t="shared" ref="Q17:Q49" si="12">J17+M17</f>
        <v>0</v>
      </c>
      <c r="R17" s="105" t="str">
        <f>IF(J17&gt;Pars!$D$15,1,"")</f>
        <v/>
      </c>
      <c r="S17" s="106" t="str">
        <f t="shared" si="9"/>
        <v/>
      </c>
      <c r="T17" s="106" t="str">
        <f t="shared" ref="T17:T49" si="13">IF(LEN(L17)&gt;0,IF(J17&gt;L17,1,""),"")</f>
        <v/>
      </c>
      <c r="U17" s="125">
        <f t="shared" si="5"/>
        <v>0</v>
      </c>
      <c r="V17" s="123">
        <f t="shared" si="6"/>
        <v>0</v>
      </c>
    </row>
    <row r="18" spans="1:22" ht="36" customHeight="1" x14ac:dyDescent="0.25">
      <c r="A18" s="89">
        <v>12</v>
      </c>
      <c r="B18" s="29"/>
      <c r="C18" s="85"/>
      <c r="D18" s="29"/>
      <c r="E18" s="29"/>
      <c r="F18" s="29"/>
      <c r="G18" s="29"/>
      <c r="H18" s="90"/>
      <c r="I18" s="132">
        <f t="shared" si="10"/>
        <v>0</v>
      </c>
      <c r="J18" s="86">
        <f t="shared" si="8"/>
        <v>0</v>
      </c>
      <c r="K18" s="87"/>
      <c r="L18" s="87"/>
      <c r="M18" s="91"/>
      <c r="N18" s="172">
        <f t="shared" si="11"/>
        <v>0</v>
      </c>
      <c r="O18" s="193"/>
      <c r="P18" s="193"/>
      <c r="Q18" s="131">
        <f t="shared" si="12"/>
        <v>0</v>
      </c>
      <c r="R18" s="105" t="str">
        <f>IF(J18&gt;Pars!$D$15,1,"")</f>
        <v/>
      </c>
      <c r="S18" s="106" t="str">
        <f t="shared" si="9"/>
        <v/>
      </c>
      <c r="T18" s="106" t="str">
        <f t="shared" si="13"/>
        <v/>
      </c>
      <c r="U18" s="125">
        <f t="shared" si="5"/>
        <v>0</v>
      </c>
      <c r="V18" s="123">
        <f t="shared" si="6"/>
        <v>0</v>
      </c>
    </row>
    <row r="19" spans="1:22" ht="36" customHeight="1" x14ac:dyDescent="0.25">
      <c r="A19" s="84">
        <v>13</v>
      </c>
      <c r="B19" s="29"/>
      <c r="C19" s="85"/>
      <c r="D19" s="29"/>
      <c r="E19" s="29"/>
      <c r="F19" s="29"/>
      <c r="G19" s="29"/>
      <c r="H19" s="90"/>
      <c r="I19" s="132">
        <f t="shared" si="10"/>
        <v>0</v>
      </c>
      <c r="J19" s="86">
        <f t="shared" si="8"/>
        <v>0</v>
      </c>
      <c r="K19" s="87"/>
      <c r="L19" s="87"/>
      <c r="M19" s="91"/>
      <c r="N19" s="172">
        <f t="shared" si="11"/>
        <v>0</v>
      </c>
      <c r="O19" s="193"/>
      <c r="P19" s="193"/>
      <c r="Q19" s="131">
        <f t="shared" si="12"/>
        <v>0</v>
      </c>
      <c r="R19" s="105" t="str">
        <f>IF(J19&gt;Pars!$D$15,1,"")</f>
        <v/>
      </c>
      <c r="S19" s="106" t="str">
        <f t="shared" si="9"/>
        <v/>
      </c>
      <c r="T19" s="106" t="str">
        <f t="shared" si="13"/>
        <v/>
      </c>
      <c r="U19" s="125">
        <f t="shared" si="5"/>
        <v>0</v>
      </c>
      <c r="V19" s="123">
        <f t="shared" si="6"/>
        <v>0</v>
      </c>
    </row>
    <row r="20" spans="1:22" ht="36" customHeight="1" x14ac:dyDescent="0.25">
      <c r="A20" s="89">
        <v>14</v>
      </c>
      <c r="B20" s="29"/>
      <c r="C20" s="85"/>
      <c r="D20" s="29"/>
      <c r="E20" s="29"/>
      <c r="F20" s="29"/>
      <c r="G20" s="29"/>
      <c r="H20" s="90"/>
      <c r="I20" s="132">
        <f t="shared" si="10"/>
        <v>0</v>
      </c>
      <c r="J20" s="86">
        <f t="shared" si="8"/>
        <v>0</v>
      </c>
      <c r="K20" s="87"/>
      <c r="L20" s="87"/>
      <c r="M20" s="91"/>
      <c r="N20" s="172">
        <f t="shared" si="11"/>
        <v>0</v>
      </c>
      <c r="O20" s="193"/>
      <c r="P20" s="193"/>
      <c r="Q20" s="131">
        <f t="shared" si="12"/>
        <v>0</v>
      </c>
      <c r="R20" s="105" t="str">
        <f>IF(J20&gt;Pars!$D$15,1,"")</f>
        <v/>
      </c>
      <c r="S20" s="106" t="str">
        <f t="shared" si="9"/>
        <v/>
      </c>
      <c r="T20" s="106" t="str">
        <f t="shared" si="13"/>
        <v/>
      </c>
      <c r="U20" s="125">
        <f t="shared" si="5"/>
        <v>0</v>
      </c>
      <c r="V20" s="123">
        <f t="shared" si="6"/>
        <v>0</v>
      </c>
    </row>
    <row r="21" spans="1:22" ht="36" customHeight="1" x14ac:dyDescent="0.25">
      <c r="A21" s="84">
        <v>15</v>
      </c>
      <c r="B21" s="29"/>
      <c r="C21" s="85"/>
      <c r="D21" s="29"/>
      <c r="E21" s="29"/>
      <c r="F21" s="29"/>
      <c r="G21" s="29"/>
      <c r="H21" s="90"/>
      <c r="I21" s="132">
        <f t="shared" si="10"/>
        <v>0</v>
      </c>
      <c r="J21" s="86">
        <f t="shared" si="8"/>
        <v>0</v>
      </c>
      <c r="K21" s="87"/>
      <c r="L21" s="87"/>
      <c r="M21" s="91"/>
      <c r="N21" s="172">
        <f t="shared" si="11"/>
        <v>0</v>
      </c>
      <c r="O21" s="193"/>
      <c r="P21" s="193"/>
      <c r="Q21" s="131">
        <f t="shared" si="12"/>
        <v>0</v>
      </c>
      <c r="R21" s="105" t="str">
        <f>IF(J21&gt;Pars!$D$15,1,"")</f>
        <v/>
      </c>
      <c r="S21" s="106" t="str">
        <f t="shared" si="9"/>
        <v/>
      </c>
      <c r="T21" s="106" t="str">
        <f t="shared" si="13"/>
        <v/>
      </c>
      <c r="U21" s="125">
        <f t="shared" si="5"/>
        <v>0</v>
      </c>
      <c r="V21" s="123">
        <f t="shared" si="6"/>
        <v>0</v>
      </c>
    </row>
    <row r="22" spans="1:22" ht="36" customHeight="1" x14ac:dyDescent="0.25">
      <c r="A22" s="89">
        <v>16</v>
      </c>
      <c r="B22" s="29"/>
      <c r="C22" s="85"/>
      <c r="D22" s="29"/>
      <c r="E22" s="29"/>
      <c r="F22" s="29"/>
      <c r="G22" s="29"/>
      <c r="H22" s="90"/>
      <c r="I22" s="132">
        <f t="shared" si="10"/>
        <v>0</v>
      </c>
      <c r="J22" s="86">
        <f t="shared" si="8"/>
        <v>0</v>
      </c>
      <c r="K22" s="87"/>
      <c r="L22" s="87"/>
      <c r="M22" s="91"/>
      <c r="N22" s="172">
        <f t="shared" si="11"/>
        <v>0</v>
      </c>
      <c r="O22" s="193"/>
      <c r="P22" s="193"/>
      <c r="Q22" s="131">
        <f t="shared" si="12"/>
        <v>0</v>
      </c>
      <c r="R22" s="105" t="str">
        <f>IF(J22&gt;Pars!$D$15,1,"")</f>
        <v/>
      </c>
      <c r="S22" s="106" t="str">
        <f t="shared" si="9"/>
        <v/>
      </c>
      <c r="T22" s="106" t="str">
        <f t="shared" si="13"/>
        <v/>
      </c>
      <c r="U22" s="125">
        <f t="shared" si="5"/>
        <v>0</v>
      </c>
      <c r="V22" s="123">
        <f t="shared" si="6"/>
        <v>0</v>
      </c>
    </row>
    <row r="23" spans="1:22" ht="36" customHeight="1" x14ac:dyDescent="0.25">
      <c r="A23" s="84">
        <v>17</v>
      </c>
      <c r="B23" s="29"/>
      <c r="C23" s="85"/>
      <c r="D23" s="29"/>
      <c r="E23" s="29"/>
      <c r="F23" s="29"/>
      <c r="G23" s="29"/>
      <c r="H23" s="90"/>
      <c r="I23" s="132">
        <f t="shared" si="10"/>
        <v>0</v>
      </c>
      <c r="J23" s="86">
        <f t="shared" si="8"/>
        <v>0</v>
      </c>
      <c r="K23" s="87"/>
      <c r="L23" s="87"/>
      <c r="M23" s="91"/>
      <c r="N23" s="172">
        <f t="shared" si="11"/>
        <v>0</v>
      </c>
      <c r="O23" s="193"/>
      <c r="P23" s="193"/>
      <c r="Q23" s="131">
        <f t="shared" si="12"/>
        <v>0</v>
      </c>
      <c r="R23" s="105" t="str">
        <f>IF(J23&gt;Pars!$D$15,1,"")</f>
        <v/>
      </c>
      <c r="S23" s="106" t="str">
        <f t="shared" si="9"/>
        <v/>
      </c>
      <c r="T23" s="106" t="str">
        <f t="shared" si="13"/>
        <v/>
      </c>
      <c r="U23" s="125">
        <f t="shared" si="5"/>
        <v>0</v>
      </c>
      <c r="V23" s="123">
        <f t="shared" si="6"/>
        <v>0</v>
      </c>
    </row>
    <row r="24" spans="1:22" ht="36" customHeight="1" x14ac:dyDescent="0.25">
      <c r="A24" s="89">
        <v>18</v>
      </c>
      <c r="B24" s="29"/>
      <c r="C24" s="85"/>
      <c r="D24" s="29"/>
      <c r="E24" s="29"/>
      <c r="F24" s="29"/>
      <c r="G24" s="29"/>
      <c r="H24" s="90"/>
      <c r="I24" s="132">
        <f t="shared" si="10"/>
        <v>0</v>
      </c>
      <c r="J24" s="86">
        <f t="shared" si="8"/>
        <v>0</v>
      </c>
      <c r="K24" s="87"/>
      <c r="L24" s="87"/>
      <c r="M24" s="91"/>
      <c r="N24" s="172">
        <f t="shared" si="11"/>
        <v>0</v>
      </c>
      <c r="O24" s="193"/>
      <c r="P24" s="193"/>
      <c r="Q24" s="131">
        <f t="shared" si="12"/>
        <v>0</v>
      </c>
      <c r="R24" s="105" t="str">
        <f>IF(J24&gt;Pars!$D$15,1,"")</f>
        <v/>
      </c>
      <c r="S24" s="106" t="str">
        <f t="shared" si="9"/>
        <v/>
      </c>
      <c r="T24" s="106" t="str">
        <f t="shared" si="13"/>
        <v/>
      </c>
      <c r="U24" s="125">
        <f t="shared" si="5"/>
        <v>0</v>
      </c>
      <c r="V24" s="123">
        <f t="shared" si="6"/>
        <v>0</v>
      </c>
    </row>
    <row r="25" spans="1:22" ht="34.5" customHeight="1" x14ac:dyDescent="0.25">
      <c r="A25" s="84">
        <v>19</v>
      </c>
      <c r="B25" s="29"/>
      <c r="C25" s="85"/>
      <c r="D25" s="29"/>
      <c r="E25" s="29"/>
      <c r="F25" s="29"/>
      <c r="G25" s="29"/>
      <c r="H25" s="90"/>
      <c r="I25" s="132">
        <f t="shared" si="10"/>
        <v>0</v>
      </c>
      <c r="J25" s="86">
        <f t="shared" si="8"/>
        <v>0</v>
      </c>
      <c r="K25" s="87"/>
      <c r="L25" s="87"/>
      <c r="M25" s="91"/>
      <c r="N25" s="172">
        <f t="shared" si="11"/>
        <v>0</v>
      </c>
      <c r="O25" s="193"/>
      <c r="P25" s="193"/>
      <c r="Q25" s="131">
        <f t="shared" si="12"/>
        <v>0</v>
      </c>
      <c r="R25" s="105" t="str">
        <f>IF(J25&gt;Pars!$D$15,1,"")</f>
        <v/>
      </c>
      <c r="S25" s="106" t="str">
        <f t="shared" si="9"/>
        <v/>
      </c>
      <c r="T25" s="106" t="str">
        <f t="shared" si="13"/>
        <v/>
      </c>
      <c r="U25" s="125">
        <f t="shared" si="5"/>
        <v>0</v>
      </c>
      <c r="V25" s="123">
        <f t="shared" si="6"/>
        <v>0</v>
      </c>
    </row>
    <row r="26" spans="1:22" ht="36" customHeight="1" x14ac:dyDescent="0.25">
      <c r="A26" s="89">
        <v>20</v>
      </c>
      <c r="B26" s="29"/>
      <c r="C26" s="85"/>
      <c r="D26" s="29"/>
      <c r="E26" s="29"/>
      <c r="F26" s="29"/>
      <c r="G26" s="29"/>
      <c r="H26" s="90"/>
      <c r="I26" s="132">
        <f t="shared" si="10"/>
        <v>0</v>
      </c>
      <c r="J26" s="86">
        <f t="shared" si="8"/>
        <v>0</v>
      </c>
      <c r="K26" s="87"/>
      <c r="L26" s="87"/>
      <c r="M26" s="91"/>
      <c r="N26" s="172">
        <f t="shared" si="11"/>
        <v>0</v>
      </c>
      <c r="O26" s="193"/>
      <c r="P26" s="193"/>
      <c r="Q26" s="131">
        <f t="shared" si="12"/>
        <v>0</v>
      </c>
      <c r="R26" s="105" t="str">
        <f>IF(J26&gt;Pars!$D$15,1,"")</f>
        <v/>
      </c>
      <c r="S26" s="106" t="str">
        <f t="shared" si="9"/>
        <v/>
      </c>
      <c r="T26" s="106" t="str">
        <f t="shared" si="13"/>
        <v/>
      </c>
      <c r="U26" s="125">
        <f t="shared" si="5"/>
        <v>0</v>
      </c>
      <c r="V26" s="123">
        <f t="shared" si="6"/>
        <v>0</v>
      </c>
    </row>
    <row r="27" spans="1:22" ht="36" customHeight="1" x14ac:dyDescent="0.25">
      <c r="A27" s="84">
        <v>21</v>
      </c>
      <c r="B27" s="29"/>
      <c r="C27" s="85"/>
      <c r="D27" s="29"/>
      <c r="E27" s="29"/>
      <c r="F27" s="29"/>
      <c r="G27" s="29"/>
      <c r="H27" s="90"/>
      <c r="I27" s="132">
        <f t="shared" si="10"/>
        <v>0</v>
      </c>
      <c r="J27" s="86">
        <f t="shared" si="8"/>
        <v>0</v>
      </c>
      <c r="K27" s="87"/>
      <c r="L27" s="87"/>
      <c r="M27" s="91"/>
      <c r="N27" s="172">
        <f t="shared" si="11"/>
        <v>0</v>
      </c>
      <c r="O27" s="193"/>
      <c r="P27" s="193"/>
      <c r="Q27" s="131">
        <f t="shared" si="12"/>
        <v>0</v>
      </c>
      <c r="R27" s="105" t="str">
        <f>IF(J27&gt;Pars!$D$15,1,"")</f>
        <v/>
      </c>
      <c r="S27" s="106" t="str">
        <f t="shared" si="9"/>
        <v/>
      </c>
      <c r="T27" s="106" t="str">
        <f t="shared" si="13"/>
        <v/>
      </c>
      <c r="U27" s="125">
        <f t="shared" si="5"/>
        <v>0</v>
      </c>
      <c r="V27" s="123">
        <f t="shared" si="6"/>
        <v>0</v>
      </c>
    </row>
    <row r="28" spans="1:22" ht="36" customHeight="1" x14ac:dyDescent="0.25">
      <c r="A28" s="89">
        <v>22</v>
      </c>
      <c r="B28" s="29"/>
      <c r="C28" s="85"/>
      <c r="D28" s="29"/>
      <c r="E28" s="29"/>
      <c r="F28" s="29"/>
      <c r="G28" s="29"/>
      <c r="H28" s="90"/>
      <c r="I28" s="132">
        <f t="shared" si="10"/>
        <v>0</v>
      </c>
      <c r="J28" s="86">
        <f t="shared" si="8"/>
        <v>0</v>
      </c>
      <c r="K28" s="87"/>
      <c r="L28" s="87"/>
      <c r="M28" s="91"/>
      <c r="N28" s="172">
        <f t="shared" si="11"/>
        <v>0</v>
      </c>
      <c r="O28" s="193"/>
      <c r="P28" s="193"/>
      <c r="Q28" s="131">
        <f t="shared" si="12"/>
        <v>0</v>
      </c>
      <c r="R28" s="105" t="str">
        <f>IF(J28&gt;Pars!$D$15,1,"")</f>
        <v/>
      </c>
      <c r="S28" s="106" t="str">
        <f t="shared" si="9"/>
        <v/>
      </c>
      <c r="T28" s="106" t="str">
        <f t="shared" si="13"/>
        <v/>
      </c>
      <c r="U28" s="125">
        <f t="shared" si="5"/>
        <v>0</v>
      </c>
      <c r="V28" s="123">
        <f t="shared" si="6"/>
        <v>0</v>
      </c>
    </row>
    <row r="29" spans="1:22" ht="36" customHeight="1" x14ac:dyDescent="0.25">
      <c r="A29" s="84">
        <v>23</v>
      </c>
      <c r="B29" s="29"/>
      <c r="C29" s="85"/>
      <c r="D29" s="29"/>
      <c r="E29" s="29"/>
      <c r="F29" s="29"/>
      <c r="G29" s="29"/>
      <c r="H29" s="90"/>
      <c r="I29" s="132">
        <f t="shared" si="10"/>
        <v>0</v>
      </c>
      <c r="J29" s="86">
        <f t="shared" si="8"/>
        <v>0</v>
      </c>
      <c r="K29" s="87"/>
      <c r="L29" s="87"/>
      <c r="M29" s="91"/>
      <c r="N29" s="172">
        <f t="shared" si="11"/>
        <v>0</v>
      </c>
      <c r="O29" s="193"/>
      <c r="P29" s="193"/>
      <c r="Q29" s="131">
        <f t="shared" si="12"/>
        <v>0</v>
      </c>
      <c r="R29" s="105" t="str">
        <f>IF(J29&gt;Pars!$D$15,1,"")</f>
        <v/>
      </c>
      <c r="S29" s="106" t="str">
        <f t="shared" si="9"/>
        <v/>
      </c>
      <c r="T29" s="106" t="str">
        <f t="shared" si="13"/>
        <v/>
      </c>
      <c r="U29" s="125">
        <f t="shared" si="5"/>
        <v>0</v>
      </c>
      <c r="V29" s="123">
        <f t="shared" si="6"/>
        <v>0</v>
      </c>
    </row>
    <row r="30" spans="1:22" ht="36" customHeight="1" x14ac:dyDescent="0.25">
      <c r="A30" s="89">
        <v>24</v>
      </c>
      <c r="B30" s="29"/>
      <c r="C30" s="85"/>
      <c r="D30" s="29"/>
      <c r="E30" s="29"/>
      <c r="F30" s="29"/>
      <c r="G30" s="29"/>
      <c r="H30" s="90"/>
      <c r="I30" s="132">
        <f t="shared" si="10"/>
        <v>0</v>
      </c>
      <c r="J30" s="86">
        <f t="shared" si="8"/>
        <v>0</v>
      </c>
      <c r="K30" s="87"/>
      <c r="L30" s="87"/>
      <c r="M30" s="91"/>
      <c r="N30" s="172">
        <f t="shared" si="11"/>
        <v>0</v>
      </c>
      <c r="O30" s="193"/>
      <c r="P30" s="193"/>
      <c r="Q30" s="131">
        <f t="shared" si="12"/>
        <v>0</v>
      </c>
      <c r="R30" s="105" t="str">
        <f>IF(J30&gt;Pars!$D$15,1,"")</f>
        <v/>
      </c>
      <c r="S30" s="106" t="str">
        <f t="shared" si="9"/>
        <v/>
      </c>
      <c r="T30" s="106" t="str">
        <f t="shared" si="13"/>
        <v/>
      </c>
      <c r="U30" s="125">
        <f t="shared" si="5"/>
        <v>0</v>
      </c>
      <c r="V30" s="123">
        <f t="shared" si="6"/>
        <v>0</v>
      </c>
    </row>
    <row r="31" spans="1:22" ht="36" customHeight="1" x14ac:dyDescent="0.25">
      <c r="A31" s="84">
        <v>25</v>
      </c>
      <c r="B31" s="29"/>
      <c r="C31" s="85"/>
      <c r="D31" s="29"/>
      <c r="E31" s="29"/>
      <c r="F31" s="29"/>
      <c r="G31" s="29"/>
      <c r="H31" s="90"/>
      <c r="I31" s="132">
        <f t="shared" si="10"/>
        <v>0</v>
      </c>
      <c r="J31" s="86">
        <f t="shared" si="8"/>
        <v>0</v>
      </c>
      <c r="K31" s="87"/>
      <c r="L31" s="87"/>
      <c r="M31" s="91"/>
      <c r="N31" s="172">
        <f t="shared" si="11"/>
        <v>0</v>
      </c>
      <c r="O31" s="193"/>
      <c r="P31" s="193"/>
      <c r="Q31" s="131">
        <f t="shared" si="12"/>
        <v>0</v>
      </c>
      <c r="R31" s="105" t="str">
        <f>IF(J31&gt;Pars!$D$15,1,"")</f>
        <v/>
      </c>
      <c r="S31" s="106" t="str">
        <f t="shared" si="9"/>
        <v/>
      </c>
      <c r="T31" s="106" t="str">
        <f t="shared" si="13"/>
        <v/>
      </c>
      <c r="U31" s="125">
        <f t="shared" si="5"/>
        <v>0</v>
      </c>
      <c r="V31" s="123">
        <f t="shared" si="6"/>
        <v>0</v>
      </c>
    </row>
    <row r="32" spans="1:22" ht="36" customHeight="1" x14ac:dyDescent="0.25">
      <c r="A32" s="89">
        <v>26</v>
      </c>
      <c r="B32" s="29"/>
      <c r="C32" s="85"/>
      <c r="D32" s="29"/>
      <c r="E32" s="29"/>
      <c r="F32" s="29"/>
      <c r="G32" s="29"/>
      <c r="H32" s="90"/>
      <c r="I32" s="132">
        <f t="shared" si="10"/>
        <v>0</v>
      </c>
      <c r="J32" s="86">
        <f t="shared" si="8"/>
        <v>0</v>
      </c>
      <c r="K32" s="87"/>
      <c r="L32" s="87"/>
      <c r="M32" s="91"/>
      <c r="N32" s="172">
        <f t="shared" si="11"/>
        <v>0</v>
      </c>
      <c r="O32" s="193"/>
      <c r="P32" s="193"/>
      <c r="Q32" s="131">
        <f t="shared" si="12"/>
        <v>0</v>
      </c>
      <c r="R32" s="105" t="str">
        <f>IF(J32&gt;Pars!$D$15,1,"")</f>
        <v/>
      </c>
      <c r="S32" s="106" t="str">
        <f t="shared" si="9"/>
        <v/>
      </c>
      <c r="T32" s="106" t="str">
        <f t="shared" si="13"/>
        <v/>
      </c>
      <c r="U32" s="125">
        <f t="shared" si="5"/>
        <v>0</v>
      </c>
      <c r="V32" s="123">
        <f t="shared" si="6"/>
        <v>0</v>
      </c>
    </row>
    <row r="33" spans="1:22" ht="36" customHeight="1" x14ac:dyDescent="0.25">
      <c r="A33" s="84">
        <v>27</v>
      </c>
      <c r="B33" s="29"/>
      <c r="C33" s="85"/>
      <c r="D33" s="29"/>
      <c r="E33" s="29"/>
      <c r="F33" s="29"/>
      <c r="G33" s="29"/>
      <c r="H33" s="90"/>
      <c r="I33" s="132">
        <f t="shared" si="10"/>
        <v>0</v>
      </c>
      <c r="J33" s="86">
        <f t="shared" si="8"/>
        <v>0</v>
      </c>
      <c r="K33" s="87"/>
      <c r="L33" s="87"/>
      <c r="M33" s="91"/>
      <c r="N33" s="172">
        <f t="shared" si="11"/>
        <v>0</v>
      </c>
      <c r="O33" s="193"/>
      <c r="P33" s="193"/>
      <c r="Q33" s="131">
        <f t="shared" si="12"/>
        <v>0</v>
      </c>
      <c r="R33" s="105" t="str">
        <f>IF(J33&gt;Pars!$D$15,1,"")</f>
        <v/>
      </c>
      <c r="S33" s="106" t="str">
        <f t="shared" si="9"/>
        <v/>
      </c>
      <c r="T33" s="106" t="str">
        <f t="shared" si="13"/>
        <v/>
      </c>
      <c r="U33" s="125">
        <f t="shared" si="5"/>
        <v>0</v>
      </c>
      <c r="V33" s="123">
        <f t="shared" si="6"/>
        <v>0</v>
      </c>
    </row>
    <row r="34" spans="1:22" ht="36" customHeight="1" x14ac:dyDescent="0.25">
      <c r="A34" s="89">
        <v>28</v>
      </c>
      <c r="B34" s="29"/>
      <c r="C34" s="85"/>
      <c r="D34" s="29"/>
      <c r="E34" s="29"/>
      <c r="F34" s="29"/>
      <c r="G34" s="29"/>
      <c r="H34" s="90"/>
      <c r="I34" s="132">
        <f t="shared" si="10"/>
        <v>0</v>
      </c>
      <c r="J34" s="86">
        <f t="shared" si="8"/>
        <v>0</v>
      </c>
      <c r="K34" s="87"/>
      <c r="L34" s="87"/>
      <c r="M34" s="91"/>
      <c r="N34" s="172">
        <f t="shared" si="11"/>
        <v>0</v>
      </c>
      <c r="O34" s="193"/>
      <c r="P34" s="193"/>
      <c r="Q34" s="131">
        <f t="shared" si="12"/>
        <v>0</v>
      </c>
      <c r="R34" s="105" t="str">
        <f>IF(J34&gt;Pars!$D$15,1,"")</f>
        <v/>
      </c>
      <c r="S34" s="106" t="str">
        <f t="shared" si="9"/>
        <v/>
      </c>
      <c r="T34" s="106" t="str">
        <f t="shared" si="13"/>
        <v/>
      </c>
      <c r="U34" s="125">
        <f t="shared" si="5"/>
        <v>0</v>
      </c>
      <c r="V34" s="123">
        <f t="shared" si="6"/>
        <v>0</v>
      </c>
    </row>
    <row r="35" spans="1:22" ht="36" customHeight="1" x14ac:dyDescent="0.25">
      <c r="A35" s="84">
        <v>29</v>
      </c>
      <c r="B35" s="29"/>
      <c r="C35" s="85"/>
      <c r="D35" s="29"/>
      <c r="E35" s="29"/>
      <c r="F35" s="29"/>
      <c r="G35" s="29"/>
      <c r="H35" s="90"/>
      <c r="I35" s="132">
        <f t="shared" si="10"/>
        <v>0</v>
      </c>
      <c r="J35" s="86">
        <f t="shared" si="8"/>
        <v>0</v>
      </c>
      <c r="K35" s="87"/>
      <c r="L35" s="87"/>
      <c r="M35" s="91"/>
      <c r="N35" s="172">
        <f t="shared" si="11"/>
        <v>0</v>
      </c>
      <c r="O35" s="193"/>
      <c r="P35" s="193"/>
      <c r="Q35" s="131">
        <f t="shared" si="12"/>
        <v>0</v>
      </c>
      <c r="R35" s="105" t="str">
        <f>IF(J35&gt;Pars!$D$15,1,"")</f>
        <v/>
      </c>
      <c r="S35" s="106" t="str">
        <f t="shared" si="9"/>
        <v/>
      </c>
      <c r="T35" s="106" t="str">
        <f t="shared" si="13"/>
        <v/>
      </c>
      <c r="U35" s="125">
        <f t="shared" si="5"/>
        <v>0</v>
      </c>
      <c r="V35" s="123">
        <f t="shared" si="6"/>
        <v>0</v>
      </c>
    </row>
    <row r="36" spans="1:22" ht="36" customHeight="1" x14ac:dyDescent="0.25">
      <c r="A36" s="89">
        <v>30</v>
      </c>
      <c r="B36" s="29"/>
      <c r="C36" s="85"/>
      <c r="D36" s="29"/>
      <c r="E36" s="29"/>
      <c r="F36" s="29"/>
      <c r="G36" s="29"/>
      <c r="H36" s="90"/>
      <c r="I36" s="132">
        <f t="shared" si="10"/>
        <v>0</v>
      </c>
      <c r="J36" s="86">
        <f t="shared" si="8"/>
        <v>0</v>
      </c>
      <c r="K36" s="87"/>
      <c r="L36" s="87"/>
      <c r="M36" s="91"/>
      <c r="N36" s="172">
        <f t="shared" si="11"/>
        <v>0</v>
      </c>
      <c r="O36" s="193"/>
      <c r="P36" s="193"/>
      <c r="Q36" s="131">
        <f t="shared" si="12"/>
        <v>0</v>
      </c>
      <c r="R36" s="105" t="str">
        <f>IF(J36&gt;Pars!$D$15,1,"")</f>
        <v/>
      </c>
      <c r="S36" s="106" t="str">
        <f t="shared" si="9"/>
        <v/>
      </c>
      <c r="T36" s="106" t="str">
        <f t="shared" si="13"/>
        <v/>
      </c>
      <c r="U36" s="125">
        <f t="shared" si="5"/>
        <v>0</v>
      </c>
      <c r="V36" s="123">
        <f t="shared" si="6"/>
        <v>0</v>
      </c>
    </row>
    <row r="37" spans="1:22" ht="36" customHeight="1" x14ac:dyDescent="0.25">
      <c r="A37" s="84">
        <v>31</v>
      </c>
      <c r="B37" s="29"/>
      <c r="C37" s="85"/>
      <c r="D37" s="29"/>
      <c r="E37" s="29"/>
      <c r="F37" s="29"/>
      <c r="G37" s="29"/>
      <c r="H37" s="90"/>
      <c r="I37" s="132">
        <f t="shared" si="10"/>
        <v>0</v>
      </c>
      <c r="J37" s="86">
        <f t="shared" si="8"/>
        <v>0</v>
      </c>
      <c r="K37" s="87"/>
      <c r="L37" s="87"/>
      <c r="M37" s="91"/>
      <c r="N37" s="172">
        <f t="shared" si="11"/>
        <v>0</v>
      </c>
      <c r="O37" s="193"/>
      <c r="P37" s="193"/>
      <c r="Q37" s="131">
        <f t="shared" si="12"/>
        <v>0</v>
      </c>
      <c r="R37" s="105" t="str">
        <f>IF(J37&gt;Pars!$D$15,1,"")</f>
        <v/>
      </c>
      <c r="S37" s="106" t="str">
        <f t="shared" si="9"/>
        <v/>
      </c>
      <c r="T37" s="106" t="str">
        <f t="shared" si="13"/>
        <v/>
      </c>
      <c r="U37" s="125">
        <f t="shared" si="5"/>
        <v>0</v>
      </c>
      <c r="V37" s="123">
        <f t="shared" si="6"/>
        <v>0</v>
      </c>
    </row>
    <row r="38" spans="1:22" ht="36" customHeight="1" x14ac:dyDescent="0.25">
      <c r="A38" s="89">
        <v>32</v>
      </c>
      <c r="B38" s="29"/>
      <c r="C38" s="85"/>
      <c r="D38" s="29"/>
      <c r="E38" s="29"/>
      <c r="F38" s="29"/>
      <c r="G38" s="29"/>
      <c r="H38" s="90"/>
      <c r="I38" s="132">
        <f t="shared" si="10"/>
        <v>0</v>
      </c>
      <c r="J38" s="86">
        <f t="shared" si="8"/>
        <v>0</v>
      </c>
      <c r="K38" s="87"/>
      <c r="L38" s="87"/>
      <c r="M38" s="91"/>
      <c r="N38" s="172">
        <f t="shared" si="11"/>
        <v>0</v>
      </c>
      <c r="O38" s="193"/>
      <c r="P38" s="193"/>
      <c r="Q38" s="131">
        <f t="shared" si="12"/>
        <v>0</v>
      </c>
      <c r="R38" s="105" t="str">
        <f>IF(J38&gt;Pars!$D$15,1,"")</f>
        <v/>
      </c>
      <c r="S38" s="106" t="str">
        <f t="shared" si="9"/>
        <v/>
      </c>
      <c r="T38" s="106" t="str">
        <f t="shared" si="13"/>
        <v/>
      </c>
      <c r="U38" s="125">
        <f t="shared" si="5"/>
        <v>0</v>
      </c>
      <c r="V38" s="123">
        <f t="shared" si="6"/>
        <v>0</v>
      </c>
    </row>
    <row r="39" spans="1:22" ht="36" customHeight="1" x14ac:dyDescent="0.25">
      <c r="A39" s="84">
        <v>33</v>
      </c>
      <c r="B39" s="29"/>
      <c r="C39" s="85"/>
      <c r="D39" s="29"/>
      <c r="E39" s="29"/>
      <c r="F39" s="29"/>
      <c r="G39" s="29"/>
      <c r="H39" s="90"/>
      <c r="I39" s="132">
        <f t="shared" si="10"/>
        <v>0</v>
      </c>
      <c r="J39" s="86">
        <f t="shared" si="8"/>
        <v>0</v>
      </c>
      <c r="K39" s="87"/>
      <c r="L39" s="87"/>
      <c r="M39" s="91"/>
      <c r="N39" s="172">
        <f t="shared" si="11"/>
        <v>0</v>
      </c>
      <c r="O39" s="193"/>
      <c r="P39" s="193"/>
      <c r="Q39" s="131">
        <f t="shared" si="12"/>
        <v>0</v>
      </c>
      <c r="R39" s="105" t="str">
        <f>IF(J39&gt;Pars!$D$15,1,"")</f>
        <v/>
      </c>
      <c r="S39" s="106" t="str">
        <f t="shared" si="9"/>
        <v/>
      </c>
      <c r="T39" s="106" t="str">
        <f t="shared" si="13"/>
        <v/>
      </c>
      <c r="U39" s="125">
        <f t="shared" si="5"/>
        <v>0</v>
      </c>
      <c r="V39" s="123">
        <f t="shared" si="6"/>
        <v>0</v>
      </c>
    </row>
    <row r="40" spans="1:22" ht="36" customHeight="1" x14ac:dyDescent="0.25">
      <c r="A40" s="89">
        <v>34</v>
      </c>
      <c r="B40" s="29"/>
      <c r="C40" s="85"/>
      <c r="D40" s="29"/>
      <c r="E40" s="29"/>
      <c r="F40" s="29"/>
      <c r="G40" s="29"/>
      <c r="H40" s="90"/>
      <c r="I40" s="132">
        <f t="shared" si="10"/>
        <v>0</v>
      </c>
      <c r="J40" s="86">
        <f t="shared" si="8"/>
        <v>0</v>
      </c>
      <c r="K40" s="87"/>
      <c r="L40" s="87"/>
      <c r="M40" s="91"/>
      <c r="N40" s="172">
        <f t="shared" si="11"/>
        <v>0</v>
      </c>
      <c r="O40" s="193"/>
      <c r="P40" s="193"/>
      <c r="Q40" s="131">
        <f t="shared" si="12"/>
        <v>0</v>
      </c>
      <c r="R40" s="105" t="str">
        <f>IF(J40&gt;Pars!$D$15,1,"")</f>
        <v/>
      </c>
      <c r="S40" s="106" t="str">
        <f t="shared" si="9"/>
        <v/>
      </c>
      <c r="T40" s="106" t="str">
        <f t="shared" si="13"/>
        <v/>
      </c>
      <c r="U40" s="125">
        <f t="shared" si="5"/>
        <v>0</v>
      </c>
      <c r="V40" s="123">
        <f t="shared" si="6"/>
        <v>0</v>
      </c>
    </row>
    <row r="41" spans="1:22" ht="36" customHeight="1" x14ac:dyDescent="0.25">
      <c r="A41" s="84">
        <v>35</v>
      </c>
      <c r="B41" s="29"/>
      <c r="C41" s="85"/>
      <c r="D41" s="29"/>
      <c r="E41" s="29"/>
      <c r="F41" s="29"/>
      <c r="G41" s="29"/>
      <c r="H41" s="90"/>
      <c r="I41" s="132">
        <f t="shared" si="10"/>
        <v>0</v>
      </c>
      <c r="J41" s="86">
        <f t="shared" si="8"/>
        <v>0</v>
      </c>
      <c r="K41" s="87"/>
      <c r="L41" s="87"/>
      <c r="M41" s="91"/>
      <c r="N41" s="172">
        <f t="shared" si="11"/>
        <v>0</v>
      </c>
      <c r="O41" s="193"/>
      <c r="P41" s="193"/>
      <c r="Q41" s="131">
        <f t="shared" si="12"/>
        <v>0</v>
      </c>
      <c r="R41" s="105" t="str">
        <f>IF(J41&gt;Pars!$D$15,1,"")</f>
        <v/>
      </c>
      <c r="S41" s="106" t="str">
        <f t="shared" si="9"/>
        <v/>
      </c>
      <c r="T41" s="106" t="str">
        <f t="shared" si="13"/>
        <v/>
      </c>
      <c r="U41" s="125">
        <f t="shared" si="5"/>
        <v>0</v>
      </c>
      <c r="V41" s="123">
        <f t="shared" si="6"/>
        <v>0</v>
      </c>
    </row>
    <row r="42" spans="1:22" ht="36" customHeight="1" x14ac:dyDescent="0.25">
      <c r="A42" s="89">
        <v>36</v>
      </c>
      <c r="B42" s="29"/>
      <c r="C42" s="85"/>
      <c r="D42" s="29"/>
      <c r="E42" s="29"/>
      <c r="F42" s="29"/>
      <c r="G42" s="29"/>
      <c r="H42" s="90"/>
      <c r="I42" s="132">
        <f t="shared" si="10"/>
        <v>0</v>
      </c>
      <c r="J42" s="86">
        <f t="shared" si="8"/>
        <v>0</v>
      </c>
      <c r="K42" s="87"/>
      <c r="L42" s="87"/>
      <c r="M42" s="91"/>
      <c r="N42" s="172">
        <f t="shared" si="11"/>
        <v>0</v>
      </c>
      <c r="O42" s="193"/>
      <c r="P42" s="193"/>
      <c r="Q42" s="131">
        <f t="shared" si="12"/>
        <v>0</v>
      </c>
      <c r="R42" s="105" t="str">
        <f>IF(J42&gt;Pars!$D$15,1,"")</f>
        <v/>
      </c>
      <c r="S42" s="106" t="str">
        <f t="shared" si="9"/>
        <v/>
      </c>
      <c r="T42" s="106" t="str">
        <f t="shared" si="13"/>
        <v/>
      </c>
      <c r="U42" s="125">
        <f t="shared" si="5"/>
        <v>0</v>
      </c>
      <c r="V42" s="123">
        <f t="shared" si="6"/>
        <v>0</v>
      </c>
    </row>
    <row r="43" spans="1:22" ht="36" customHeight="1" x14ac:dyDescent="0.25">
      <c r="A43" s="84">
        <v>37</v>
      </c>
      <c r="B43" s="29"/>
      <c r="C43" s="85"/>
      <c r="D43" s="29"/>
      <c r="E43" s="29"/>
      <c r="F43" s="29"/>
      <c r="G43" s="29"/>
      <c r="H43" s="90"/>
      <c r="I43" s="132">
        <f t="shared" si="10"/>
        <v>0</v>
      </c>
      <c r="J43" s="86">
        <f t="shared" si="8"/>
        <v>0</v>
      </c>
      <c r="K43" s="87"/>
      <c r="L43" s="87"/>
      <c r="M43" s="91"/>
      <c r="N43" s="172">
        <f t="shared" si="11"/>
        <v>0</v>
      </c>
      <c r="O43" s="193"/>
      <c r="P43" s="193"/>
      <c r="Q43" s="131">
        <f t="shared" si="12"/>
        <v>0</v>
      </c>
      <c r="R43" s="105" t="str">
        <f>IF(J43&gt;Pars!$D$15,1,"")</f>
        <v/>
      </c>
      <c r="S43" s="106" t="str">
        <f t="shared" si="9"/>
        <v/>
      </c>
      <c r="T43" s="106" t="str">
        <f t="shared" si="13"/>
        <v/>
      </c>
      <c r="U43" s="125">
        <f t="shared" si="5"/>
        <v>0</v>
      </c>
      <c r="V43" s="123">
        <f t="shared" si="6"/>
        <v>0</v>
      </c>
    </row>
    <row r="44" spans="1:22" ht="36" customHeight="1" x14ac:dyDescent="0.25">
      <c r="A44" s="89">
        <v>38</v>
      </c>
      <c r="B44" s="29"/>
      <c r="C44" s="85"/>
      <c r="D44" s="29"/>
      <c r="E44" s="29"/>
      <c r="F44" s="29"/>
      <c r="G44" s="29"/>
      <c r="H44" s="90"/>
      <c r="I44" s="132">
        <f t="shared" si="10"/>
        <v>0</v>
      </c>
      <c r="J44" s="86">
        <f t="shared" si="8"/>
        <v>0</v>
      </c>
      <c r="K44" s="87"/>
      <c r="L44" s="87"/>
      <c r="M44" s="91"/>
      <c r="N44" s="172">
        <f t="shared" si="11"/>
        <v>0</v>
      </c>
      <c r="O44" s="193"/>
      <c r="P44" s="193"/>
      <c r="Q44" s="131">
        <f t="shared" si="12"/>
        <v>0</v>
      </c>
      <c r="R44" s="105" t="str">
        <f>IF(J44&gt;Pars!$D$15,1,"")</f>
        <v/>
      </c>
      <c r="S44" s="106" t="str">
        <f t="shared" si="9"/>
        <v/>
      </c>
      <c r="T44" s="106" t="str">
        <f t="shared" si="13"/>
        <v/>
      </c>
      <c r="U44" s="125">
        <f t="shared" si="5"/>
        <v>0</v>
      </c>
      <c r="V44" s="123">
        <f t="shared" si="6"/>
        <v>0</v>
      </c>
    </row>
    <row r="45" spans="1:22" ht="36" customHeight="1" x14ac:dyDescent="0.25">
      <c r="A45" s="84">
        <v>39</v>
      </c>
      <c r="B45" s="29"/>
      <c r="C45" s="85"/>
      <c r="D45" s="29"/>
      <c r="E45" s="29"/>
      <c r="F45" s="29"/>
      <c r="G45" s="29"/>
      <c r="H45" s="90"/>
      <c r="I45" s="132">
        <f t="shared" si="10"/>
        <v>0</v>
      </c>
      <c r="J45" s="86">
        <f t="shared" si="8"/>
        <v>0</v>
      </c>
      <c r="K45" s="87"/>
      <c r="L45" s="87"/>
      <c r="M45" s="91"/>
      <c r="N45" s="172">
        <f t="shared" si="11"/>
        <v>0</v>
      </c>
      <c r="O45" s="193"/>
      <c r="P45" s="193"/>
      <c r="Q45" s="131">
        <f t="shared" si="12"/>
        <v>0</v>
      </c>
      <c r="R45" s="105" t="str">
        <f>IF(J45&gt;Pars!$D$15,1,"")</f>
        <v/>
      </c>
      <c r="S45" s="106" t="str">
        <f t="shared" si="9"/>
        <v/>
      </c>
      <c r="T45" s="106" t="str">
        <f t="shared" si="13"/>
        <v/>
      </c>
      <c r="U45" s="125">
        <f t="shared" si="5"/>
        <v>0</v>
      </c>
      <c r="V45" s="123">
        <f t="shared" si="6"/>
        <v>0</v>
      </c>
    </row>
    <row r="46" spans="1:22" ht="36" customHeight="1" x14ac:dyDescent="0.25">
      <c r="A46" s="89">
        <v>40</v>
      </c>
      <c r="B46" s="29"/>
      <c r="C46" s="85"/>
      <c r="D46" s="29"/>
      <c r="E46" s="29"/>
      <c r="F46" s="29"/>
      <c r="G46" s="29"/>
      <c r="H46" s="90"/>
      <c r="I46" s="132">
        <f t="shared" si="10"/>
        <v>0</v>
      </c>
      <c r="J46" s="86">
        <f t="shared" si="8"/>
        <v>0</v>
      </c>
      <c r="K46" s="87"/>
      <c r="L46" s="87"/>
      <c r="M46" s="91"/>
      <c r="N46" s="172">
        <f t="shared" si="11"/>
        <v>0</v>
      </c>
      <c r="O46" s="193"/>
      <c r="P46" s="193"/>
      <c r="Q46" s="131">
        <f t="shared" si="12"/>
        <v>0</v>
      </c>
      <c r="R46" s="105" t="str">
        <f>IF(J46&gt;Pars!$D$15,1,"")</f>
        <v/>
      </c>
      <c r="S46" s="106" t="str">
        <f t="shared" si="9"/>
        <v/>
      </c>
      <c r="T46" s="106" t="str">
        <f t="shared" si="13"/>
        <v/>
      </c>
      <c r="U46" s="125">
        <f t="shared" si="5"/>
        <v>0</v>
      </c>
      <c r="V46" s="123">
        <f t="shared" si="6"/>
        <v>0</v>
      </c>
    </row>
    <row r="47" spans="1:22" ht="36" customHeight="1" x14ac:dyDescent="0.25">
      <c r="A47" s="84">
        <v>41</v>
      </c>
      <c r="B47" s="29"/>
      <c r="C47" s="85"/>
      <c r="D47" s="29"/>
      <c r="E47" s="29"/>
      <c r="F47" s="29"/>
      <c r="G47" s="29"/>
      <c r="H47" s="90"/>
      <c r="I47" s="132">
        <f t="shared" si="10"/>
        <v>0</v>
      </c>
      <c r="J47" s="86">
        <f t="shared" si="8"/>
        <v>0</v>
      </c>
      <c r="K47" s="87"/>
      <c r="L47" s="87"/>
      <c r="M47" s="91"/>
      <c r="N47" s="172">
        <f t="shared" si="11"/>
        <v>0</v>
      </c>
      <c r="O47" s="194"/>
      <c r="P47" s="194"/>
      <c r="Q47" s="131">
        <f t="shared" si="12"/>
        <v>0</v>
      </c>
      <c r="R47" s="105" t="str">
        <f>IF(J47&gt;Pars!$D$15,1,"")</f>
        <v/>
      </c>
      <c r="S47" s="106" t="str">
        <f t="shared" si="9"/>
        <v/>
      </c>
      <c r="T47" s="106" t="str">
        <f t="shared" si="13"/>
        <v/>
      </c>
      <c r="U47" s="125">
        <f t="shared" si="5"/>
        <v>0</v>
      </c>
      <c r="V47" s="123">
        <f t="shared" si="6"/>
        <v>0</v>
      </c>
    </row>
    <row r="48" spans="1:22" ht="36" customHeight="1" x14ac:dyDescent="0.25">
      <c r="A48" s="89">
        <v>42</v>
      </c>
      <c r="B48" s="29"/>
      <c r="C48" s="85"/>
      <c r="D48" s="29"/>
      <c r="E48" s="29"/>
      <c r="F48" s="29"/>
      <c r="G48" s="29"/>
      <c r="H48" s="90"/>
      <c r="I48" s="132">
        <f t="shared" si="10"/>
        <v>0</v>
      </c>
      <c r="J48" s="86">
        <f t="shared" si="8"/>
        <v>0</v>
      </c>
      <c r="K48" s="87"/>
      <c r="L48" s="87"/>
      <c r="M48" s="91"/>
      <c r="N48" s="172">
        <f t="shared" si="11"/>
        <v>0</v>
      </c>
      <c r="O48" s="194"/>
      <c r="P48" s="194"/>
      <c r="Q48" s="131">
        <f t="shared" si="12"/>
        <v>0</v>
      </c>
      <c r="R48" s="105" t="str">
        <f>IF(J48&gt;Pars!$D$15,1,"")</f>
        <v/>
      </c>
      <c r="S48" s="106" t="str">
        <f t="shared" si="9"/>
        <v/>
      </c>
      <c r="T48" s="106" t="str">
        <f t="shared" si="13"/>
        <v/>
      </c>
      <c r="U48" s="125">
        <f t="shared" si="5"/>
        <v>0</v>
      </c>
      <c r="V48" s="123">
        <f t="shared" si="6"/>
        <v>0</v>
      </c>
    </row>
    <row r="49" spans="1:22" ht="36" customHeight="1" x14ac:dyDescent="0.25">
      <c r="A49" s="84">
        <v>43</v>
      </c>
      <c r="B49" s="29"/>
      <c r="C49" s="85"/>
      <c r="D49" s="29"/>
      <c r="E49" s="29"/>
      <c r="F49" s="29"/>
      <c r="G49" s="29"/>
      <c r="H49" s="90"/>
      <c r="I49" s="132">
        <f t="shared" si="10"/>
        <v>0</v>
      </c>
      <c r="J49" s="86">
        <f t="shared" si="8"/>
        <v>0</v>
      </c>
      <c r="K49" s="87"/>
      <c r="L49" s="87"/>
      <c r="M49" s="91"/>
      <c r="N49" s="172">
        <f t="shared" si="11"/>
        <v>0</v>
      </c>
      <c r="O49" s="194"/>
      <c r="P49" s="194"/>
      <c r="Q49" s="131">
        <f t="shared" si="12"/>
        <v>0</v>
      </c>
      <c r="R49" s="105" t="str">
        <f>IF(J49&gt;Pars!$D$15,1,"")</f>
        <v/>
      </c>
      <c r="S49" s="106" t="str">
        <f t="shared" si="9"/>
        <v/>
      </c>
      <c r="T49" s="106" t="str">
        <f t="shared" si="13"/>
        <v/>
      </c>
      <c r="U49" s="125">
        <f t="shared" si="5"/>
        <v>0</v>
      </c>
      <c r="V49" s="123">
        <f t="shared" si="6"/>
        <v>0</v>
      </c>
    </row>
    <row r="50" spans="1:22" ht="36" customHeight="1" x14ac:dyDescent="0.25">
      <c r="U50" s="125"/>
      <c r="V50" s="123"/>
    </row>
    <row r="51" spans="1:22" ht="36" customHeight="1" x14ac:dyDescent="0.25">
      <c r="U51" s="125"/>
      <c r="V51" s="123"/>
    </row>
    <row r="52" spans="1:22" ht="36" customHeight="1" x14ac:dyDescent="0.25">
      <c r="U52" s="125"/>
      <c r="V52" s="123"/>
    </row>
    <row r="53" spans="1:22" ht="36" customHeight="1" x14ac:dyDescent="0.25">
      <c r="U53" s="125"/>
      <c r="V53" s="123"/>
    </row>
    <row r="54" spans="1:22" ht="36" customHeight="1" x14ac:dyDescent="0.25">
      <c r="U54" s="125"/>
      <c r="V54" s="123"/>
    </row>
    <row r="55" spans="1:22" ht="36" customHeight="1" x14ac:dyDescent="0.25">
      <c r="U55" s="125"/>
      <c r="V55" s="123"/>
    </row>
    <row r="56" spans="1:22" ht="36" customHeight="1" x14ac:dyDescent="0.25">
      <c r="U56" s="125"/>
      <c r="V56" s="123"/>
    </row>
    <row r="57" spans="1:22" ht="36" customHeight="1" x14ac:dyDescent="0.25">
      <c r="U57" s="125"/>
      <c r="V57" s="123"/>
    </row>
    <row r="58" spans="1:22" ht="36" customHeight="1" x14ac:dyDescent="0.25">
      <c r="U58" s="125"/>
      <c r="V58" s="123"/>
    </row>
    <row r="59" spans="1:22" ht="36" customHeight="1" x14ac:dyDescent="0.25">
      <c r="U59" s="125"/>
      <c r="V59" s="123"/>
    </row>
    <row r="60" spans="1:22" ht="36" customHeight="1" x14ac:dyDescent="0.25">
      <c r="U60" s="125"/>
      <c r="V60" s="123"/>
    </row>
    <row r="61" spans="1:22" ht="36" customHeight="1" x14ac:dyDescent="0.25">
      <c r="U61" s="125"/>
      <c r="V61" s="123"/>
    </row>
    <row r="62" spans="1:22" ht="36" customHeight="1" x14ac:dyDescent="0.25">
      <c r="U62" s="125"/>
      <c r="V62" s="123"/>
    </row>
    <row r="63" spans="1:22" ht="36" customHeight="1" x14ac:dyDescent="0.25">
      <c r="U63" s="125"/>
      <c r="V63" s="123"/>
    </row>
    <row r="64" spans="1:22" ht="36" customHeight="1" x14ac:dyDescent="0.25">
      <c r="U64" s="125"/>
      <c r="V64" s="123"/>
    </row>
    <row r="65" spans="21:22" ht="36" customHeight="1" x14ac:dyDescent="0.25">
      <c r="U65" s="125"/>
      <c r="V65" s="123"/>
    </row>
    <row r="66" spans="21:22" ht="36" customHeight="1" x14ac:dyDescent="0.25">
      <c r="U66" s="125"/>
      <c r="V66" s="123"/>
    </row>
    <row r="67" spans="21:22" ht="36" customHeight="1" x14ac:dyDescent="0.25">
      <c r="U67" s="125"/>
      <c r="V67" s="123"/>
    </row>
    <row r="68" spans="21:22" ht="36" customHeight="1" x14ac:dyDescent="0.25">
      <c r="U68" s="125"/>
      <c r="V68" s="123"/>
    </row>
    <row r="69" spans="21:22" ht="36" customHeight="1" x14ac:dyDescent="0.25">
      <c r="U69" s="125"/>
      <c r="V69" s="123"/>
    </row>
    <row r="70" spans="21:22" ht="36" customHeight="1" x14ac:dyDescent="0.25">
      <c r="U70" s="125"/>
      <c r="V70" s="123"/>
    </row>
    <row r="71" spans="21:22" ht="36" customHeight="1" x14ac:dyDescent="0.25">
      <c r="U71" s="125"/>
      <c r="V71" s="123"/>
    </row>
    <row r="72" spans="21:22" ht="36" customHeight="1" x14ac:dyDescent="0.25">
      <c r="U72" s="125"/>
      <c r="V72" s="123"/>
    </row>
    <row r="73" spans="21:22" ht="36" customHeight="1" x14ac:dyDescent="0.25">
      <c r="U73" s="125"/>
      <c r="V73" s="123"/>
    </row>
    <row r="74" spans="21:22" ht="36" customHeight="1" x14ac:dyDescent="0.25">
      <c r="U74" s="125"/>
      <c r="V74" s="123"/>
    </row>
    <row r="75" spans="21:22" ht="36" customHeight="1" x14ac:dyDescent="0.25">
      <c r="U75" s="125"/>
      <c r="V75" s="123"/>
    </row>
    <row r="76" spans="21:22" ht="36" customHeight="1" x14ac:dyDescent="0.25">
      <c r="U76" s="125"/>
      <c r="V76" s="123"/>
    </row>
    <row r="77" spans="21:22" ht="36" customHeight="1" x14ac:dyDescent="0.25">
      <c r="U77" s="125"/>
      <c r="V77" s="123"/>
    </row>
    <row r="78" spans="21:22" ht="36" customHeight="1" x14ac:dyDescent="0.25">
      <c r="U78" s="125"/>
      <c r="V78" s="123"/>
    </row>
    <row r="79" spans="21:22" ht="36" customHeight="1" x14ac:dyDescent="0.25">
      <c r="U79" s="125"/>
      <c r="V79" s="123"/>
    </row>
    <row r="80" spans="21:22" ht="36" customHeight="1" x14ac:dyDescent="0.25">
      <c r="U80" s="125"/>
      <c r="V80" s="123"/>
    </row>
    <row r="81" spans="21:22" ht="36" customHeight="1" x14ac:dyDescent="0.25">
      <c r="U81" s="125"/>
      <c r="V81" s="123"/>
    </row>
    <row r="82" spans="21:22" ht="36" customHeight="1" x14ac:dyDescent="0.25">
      <c r="U82" s="125"/>
      <c r="V82" s="123"/>
    </row>
    <row r="83" spans="21:22" ht="36" customHeight="1" x14ac:dyDescent="0.25">
      <c r="U83" s="125"/>
      <c r="V83" s="123"/>
    </row>
    <row r="84" spans="21:22" ht="36" customHeight="1" x14ac:dyDescent="0.25">
      <c r="U84" s="125"/>
      <c r="V84" s="123"/>
    </row>
    <row r="85" spans="21:22" ht="36" customHeight="1" x14ac:dyDescent="0.25">
      <c r="U85" s="125"/>
      <c r="V85" s="123"/>
    </row>
    <row r="86" spans="21:22" ht="36" customHeight="1" x14ac:dyDescent="0.25">
      <c r="U86" s="125"/>
      <c r="V86" s="123"/>
    </row>
    <row r="87" spans="21:22" ht="36" customHeight="1" x14ac:dyDescent="0.25">
      <c r="U87" s="125"/>
      <c r="V87" s="123"/>
    </row>
    <row r="88" spans="21:22" ht="36" customHeight="1" x14ac:dyDescent="0.25">
      <c r="U88" s="125"/>
      <c r="V88" s="123"/>
    </row>
    <row r="89" spans="21:22" ht="36" customHeight="1" x14ac:dyDescent="0.25">
      <c r="U89" s="125"/>
      <c r="V89" s="123"/>
    </row>
    <row r="90" spans="21:22" ht="36" customHeight="1" x14ac:dyDescent="0.25">
      <c r="U90" s="125"/>
      <c r="V90" s="123"/>
    </row>
    <row r="91" spans="21:22" ht="36" customHeight="1" x14ac:dyDescent="0.25">
      <c r="U91" s="125"/>
      <c r="V91" s="123"/>
    </row>
    <row r="92" spans="21:22" ht="36" customHeight="1" x14ac:dyDescent="0.25">
      <c r="U92" s="125"/>
      <c r="V92" s="123"/>
    </row>
    <row r="93" spans="21:22" ht="36" customHeight="1" x14ac:dyDescent="0.25">
      <c r="U93" s="125"/>
      <c r="V93" s="123"/>
    </row>
    <row r="94" spans="21:22" ht="36" customHeight="1" x14ac:dyDescent="0.25">
      <c r="U94" s="125"/>
      <c r="V94" s="123"/>
    </row>
    <row r="95" spans="21:22" ht="36" customHeight="1" x14ac:dyDescent="0.25">
      <c r="U95" s="125"/>
      <c r="V95" s="123"/>
    </row>
    <row r="96" spans="21:22" ht="36" customHeight="1" x14ac:dyDescent="0.25">
      <c r="U96" s="125"/>
      <c r="V96" s="123"/>
    </row>
    <row r="97" spans="21:22" ht="36" customHeight="1" x14ac:dyDescent="0.25">
      <c r="U97" s="125"/>
      <c r="V97" s="123"/>
    </row>
    <row r="98" spans="21:22" ht="36" customHeight="1" x14ac:dyDescent="0.25">
      <c r="U98" s="125"/>
      <c r="V98" s="123"/>
    </row>
    <row r="99" spans="21:22" ht="36" customHeight="1" x14ac:dyDescent="0.25">
      <c r="U99" s="125">
        <f t="shared" ref="U99:U106" si="14">IF(R42=1,IF(L42&gt;0,1,0),0)</f>
        <v>0</v>
      </c>
      <c r="V99" s="123">
        <f t="shared" ref="V99:V106" si="15">IF(S42=1,IF(LEN(N42)&gt;0,1,0),0)</f>
        <v>0</v>
      </c>
    </row>
    <row r="100" spans="21:22" ht="36" customHeight="1" x14ac:dyDescent="0.25">
      <c r="U100" s="125">
        <f t="shared" si="14"/>
        <v>0</v>
      </c>
      <c r="V100" s="123">
        <f t="shared" si="15"/>
        <v>0</v>
      </c>
    </row>
    <row r="101" spans="21:22" ht="36" customHeight="1" x14ac:dyDescent="0.25">
      <c r="U101" s="125">
        <f t="shared" si="14"/>
        <v>0</v>
      </c>
      <c r="V101" s="123">
        <f t="shared" si="15"/>
        <v>0</v>
      </c>
    </row>
    <row r="102" spans="21:22" ht="36" customHeight="1" x14ac:dyDescent="0.25">
      <c r="U102" s="125">
        <f t="shared" si="14"/>
        <v>0</v>
      </c>
      <c r="V102" s="123">
        <f t="shared" si="15"/>
        <v>0</v>
      </c>
    </row>
    <row r="103" spans="21:22" ht="36" customHeight="1" x14ac:dyDescent="0.25">
      <c r="U103" s="125">
        <f t="shared" si="14"/>
        <v>0</v>
      </c>
      <c r="V103" s="123">
        <f t="shared" si="15"/>
        <v>0</v>
      </c>
    </row>
    <row r="104" spans="21:22" ht="36" customHeight="1" x14ac:dyDescent="0.25">
      <c r="U104" s="125">
        <f t="shared" si="14"/>
        <v>0</v>
      </c>
      <c r="V104" s="123">
        <f t="shared" si="15"/>
        <v>0</v>
      </c>
    </row>
    <row r="105" spans="21:22" ht="36" customHeight="1" x14ac:dyDescent="0.25">
      <c r="U105" s="125">
        <f t="shared" si="14"/>
        <v>0</v>
      </c>
      <c r="V105" s="123">
        <f t="shared" si="15"/>
        <v>0</v>
      </c>
    </row>
    <row r="106" spans="21:22" ht="36" customHeight="1" x14ac:dyDescent="0.25">
      <c r="U106" s="125">
        <f t="shared" si="14"/>
        <v>0</v>
      </c>
      <c r="V106" s="123">
        <f t="shared" si="15"/>
        <v>0</v>
      </c>
    </row>
    <row r="443" spans="1:3" ht="29.45" customHeight="1" x14ac:dyDescent="0.25">
      <c r="A443" s="21" t="str">
        <f>fx!B3</f>
        <v>EUR</v>
      </c>
      <c r="B443" s="21" t="str">
        <f>fx!C3</f>
        <v>EURO</v>
      </c>
      <c r="C443" s="21">
        <f>fx!D3</f>
        <v>1</v>
      </c>
    </row>
    <row r="444" spans="1:3" ht="29.45" customHeight="1" x14ac:dyDescent="0.25">
      <c r="A444" s="21" t="str">
        <f>fx!B4</f>
        <v>USD</v>
      </c>
      <c r="B444" s="21" t="str">
        <f>fx!C4</f>
        <v>US dollar</v>
      </c>
      <c r="C444" s="21">
        <f>fx!D4</f>
        <v>1.2296</v>
      </c>
    </row>
    <row r="445" spans="1:3" ht="29.45" customHeight="1" x14ac:dyDescent="0.25">
      <c r="A445" s="21" t="str">
        <f>fx!B5</f>
        <v>GBP</v>
      </c>
      <c r="B445" s="21" t="str">
        <f>fx!C5</f>
        <v>Pound sterling</v>
      </c>
      <c r="C445" s="21">
        <f>fx!D5</f>
        <v>0.90159999999999996</v>
      </c>
    </row>
    <row r="446" spans="1:3" ht="29.45" customHeight="1" x14ac:dyDescent="0.25">
      <c r="A446" s="21" t="str">
        <f>fx!B6</f>
        <v>CNY</v>
      </c>
      <c r="B446" s="21" t="str">
        <f>fx!C6</f>
        <v>Chinese yuan renminbi</v>
      </c>
      <c r="C446" s="21">
        <f>fx!D6</f>
        <v>7.9484000000000004</v>
      </c>
    </row>
    <row r="447" spans="1:3" ht="29.45" customHeight="1" x14ac:dyDescent="0.25">
      <c r="A447" s="21" t="str">
        <f>fx!B7</f>
        <v>AUD</v>
      </c>
      <c r="B447" s="21" t="str">
        <f>fx!C7</f>
        <v>Australian dollar</v>
      </c>
      <c r="C447" s="21">
        <f>fx!D7</f>
        <v>1.5928</v>
      </c>
    </row>
    <row r="448" spans="1:3" ht="29.45" customHeight="1" x14ac:dyDescent="0.25">
      <c r="A448" s="21" t="str">
        <f>fx!B8</f>
        <v>BGN</v>
      </c>
      <c r="B448" s="21" t="str">
        <f>fx!C8</f>
        <v>Bulgarian lev</v>
      </c>
      <c r="C448" s="21">
        <f>fx!D8</f>
        <v>1.9558</v>
      </c>
    </row>
    <row r="449" spans="1:3" ht="29.45" customHeight="1" x14ac:dyDescent="0.25">
      <c r="A449" s="21" t="str">
        <f>fx!B9</f>
        <v>BRL</v>
      </c>
      <c r="B449" s="21" t="str">
        <f>fx!C9</f>
        <v>Brazilian real</v>
      </c>
      <c r="C449" s="21">
        <f>fx!D9</f>
        <v>6.3240999999999996</v>
      </c>
    </row>
    <row r="450" spans="1:3" ht="29.45" customHeight="1" x14ac:dyDescent="0.25">
      <c r="A450" s="21" t="str">
        <f>fx!B10</f>
        <v>CAD</v>
      </c>
      <c r="B450" s="21" t="str">
        <f>fx!C10</f>
        <v>Canadian dollar</v>
      </c>
      <c r="C450" s="21">
        <f>fx!D10</f>
        <v>1.5621</v>
      </c>
    </row>
    <row r="451" spans="1:3" ht="29.45" customHeight="1" x14ac:dyDescent="0.25">
      <c r="A451" s="21" t="str">
        <f>fx!B11</f>
        <v>CHF</v>
      </c>
      <c r="B451" s="21" t="str">
        <f>fx!C11</f>
        <v>Swiss franc</v>
      </c>
      <c r="C451" s="21">
        <f>fx!D11</f>
        <v>1.0810999999999999</v>
      </c>
    </row>
    <row r="452" spans="1:3" ht="29.45" customHeight="1" x14ac:dyDescent="0.25">
      <c r="A452" s="21" t="str">
        <f>fx!B12</f>
        <v>CZK</v>
      </c>
      <c r="B452" s="21" t="str">
        <f>fx!C12</f>
        <v>Czech koruna</v>
      </c>
      <c r="C452" s="21">
        <f>fx!D12</f>
        <v>26.140999999999998</v>
      </c>
    </row>
    <row r="453" spans="1:3" ht="29.45" customHeight="1" x14ac:dyDescent="0.25">
      <c r="A453" s="21" t="str">
        <f>fx!B13</f>
        <v>DKK</v>
      </c>
      <c r="B453" s="21" t="str">
        <f>fx!C13</f>
        <v>Danish krone</v>
      </c>
      <c r="C453" s="21">
        <f>fx!D13</f>
        <v>7.4379</v>
      </c>
    </row>
    <row r="454" spans="1:3" ht="29.45" customHeight="1" x14ac:dyDescent="0.25">
      <c r="A454" s="21" t="str">
        <f>fx!B14</f>
        <v>HKD</v>
      </c>
      <c r="B454" s="21" t="str">
        <f>fx!C14</f>
        <v>Hong Kong dollar</v>
      </c>
      <c r="C454" s="21">
        <f>fx!D14</f>
        <v>9.5329999999999995</v>
      </c>
    </row>
    <row r="455" spans="1:3" ht="29.45" customHeight="1" x14ac:dyDescent="0.25">
      <c r="A455" s="21" t="str">
        <f>fx!B15</f>
        <v>HRK</v>
      </c>
      <c r="B455" s="21" t="str">
        <f>fx!C15</f>
        <v>Croatian kuna</v>
      </c>
      <c r="C455" s="21">
        <f>fx!D15</f>
        <v>7.5564999999999998</v>
      </c>
    </row>
    <row r="456" spans="1:3" ht="29.45" customHeight="1" x14ac:dyDescent="0.25">
      <c r="A456" s="21" t="str">
        <f>fx!B16</f>
        <v>HUF</v>
      </c>
      <c r="B456" s="21" t="str">
        <f>fx!C16</f>
        <v>Hungarian forint</v>
      </c>
      <c r="C456" s="21">
        <f>fx!D16</f>
        <v>361.32</v>
      </c>
    </row>
    <row r="457" spans="1:3" ht="29.45" customHeight="1" x14ac:dyDescent="0.25">
      <c r="A457" s="21" t="str">
        <f>fx!B17</f>
        <v>IDR</v>
      </c>
      <c r="B457" s="21" t="str">
        <f>fx!C17</f>
        <v>Indonesian rupiah</v>
      </c>
      <c r="C457" s="21">
        <f>fx!D17</f>
        <v>17062.669999999998</v>
      </c>
    </row>
    <row r="458" spans="1:3" ht="29.45" customHeight="1" x14ac:dyDescent="0.25">
      <c r="A458" s="21" t="str">
        <f>fx!B18</f>
        <v>ILS</v>
      </c>
      <c r="B458" s="21" t="str">
        <f>fx!C18</f>
        <v>Israeli shekel</v>
      </c>
      <c r="C458" s="21">
        <f>fx!D18</f>
        <v>3.9430000000000001</v>
      </c>
    </row>
    <row r="459" spans="1:3" ht="29.45" customHeight="1" x14ac:dyDescent="0.25">
      <c r="A459" s="21" t="str">
        <f>fx!B19</f>
        <v>INR</v>
      </c>
      <c r="B459" s="21" t="str">
        <f>fx!C19</f>
        <v>Indian rupee</v>
      </c>
      <c r="C459" s="21">
        <f>fx!D19</f>
        <v>89.789000000000001</v>
      </c>
    </row>
    <row r="460" spans="1:3" ht="29.45" customHeight="1" x14ac:dyDescent="0.25">
      <c r="A460" s="21" t="str">
        <f>fx!B20</f>
        <v>JPY</v>
      </c>
      <c r="B460" s="21" t="str">
        <f>fx!C20</f>
        <v>Japanese yen</v>
      </c>
      <c r="C460" s="21">
        <f>fx!D20</f>
        <v>126.62</v>
      </c>
    </row>
    <row r="461" spans="1:3" ht="29.45" customHeight="1" x14ac:dyDescent="0.25">
      <c r="A461" s="21" t="str">
        <f>fx!B21</f>
        <v>KRW</v>
      </c>
      <c r="B461" s="21" t="str">
        <f>fx!C21</f>
        <v>South Korean won</v>
      </c>
      <c r="C461" s="21">
        <f>fx!D21</f>
        <v>1332.03</v>
      </c>
    </row>
    <row r="462" spans="1:3" ht="29.45" customHeight="1" x14ac:dyDescent="0.25">
      <c r="A462" s="21" t="str">
        <f>fx!B22</f>
        <v>MXN</v>
      </c>
      <c r="B462" s="21" t="str">
        <f>fx!C22</f>
        <v>Mexican peso</v>
      </c>
      <c r="C462" s="21">
        <f>fx!D22</f>
        <v>24.303100000000001</v>
      </c>
    </row>
    <row r="463" spans="1:3" ht="29.45" customHeight="1" x14ac:dyDescent="0.25">
      <c r="A463" s="21" t="str">
        <f>fx!B23</f>
        <v>MYR</v>
      </c>
      <c r="B463" s="21" t="str">
        <f>fx!C23</f>
        <v>Malaysian ringgit</v>
      </c>
      <c r="C463" s="21">
        <f>fx!D23</f>
        <v>4.9264000000000001</v>
      </c>
    </row>
    <row r="464" spans="1:3" ht="29.45" customHeight="1" x14ac:dyDescent="0.25">
      <c r="A464" s="21" t="str">
        <f>fx!B24</f>
        <v>NOK</v>
      </c>
      <c r="B464" s="21" t="str">
        <f>fx!C24</f>
        <v>Norwegian krone</v>
      </c>
      <c r="C464" s="21">
        <f>fx!D24</f>
        <v>10.444000000000001</v>
      </c>
    </row>
    <row r="465" spans="1:3" ht="29.45" customHeight="1" x14ac:dyDescent="0.25">
      <c r="A465" s="21" t="str">
        <f>fx!B25</f>
        <v>NZD</v>
      </c>
      <c r="B465" s="21" t="str">
        <f>fx!C25</f>
        <v>New Zealand dollar</v>
      </c>
      <c r="C465" s="21">
        <f>fx!D25</f>
        <v>1.7064999999999999</v>
      </c>
    </row>
    <row r="466" spans="1:3" ht="29.45" customHeight="1" x14ac:dyDescent="0.25">
      <c r="A466" s="21" t="str">
        <f>fx!B26</f>
        <v>PHP</v>
      </c>
      <c r="B466" s="21" t="str">
        <f>fx!C26</f>
        <v>Philippine peso</v>
      </c>
      <c r="C466" s="21">
        <f>fx!D26</f>
        <v>59.058</v>
      </c>
    </row>
    <row r="467" spans="1:3" ht="29.45" customHeight="1" x14ac:dyDescent="0.25">
      <c r="A467" s="21" t="str">
        <f>fx!B27</f>
        <v>PLN</v>
      </c>
      <c r="B467" s="21" t="str">
        <f>fx!C27</f>
        <v>Polish zloty</v>
      </c>
      <c r="C467" s="21">
        <f>fx!D27</f>
        <v>4.5475000000000003</v>
      </c>
    </row>
    <row r="468" spans="1:3" ht="29.45" customHeight="1" x14ac:dyDescent="0.25">
      <c r="A468" s="21" t="str">
        <f>fx!B28</f>
        <v>RON</v>
      </c>
      <c r="B468" s="21" t="str">
        <f>fx!C28</f>
        <v>Romanian leu</v>
      </c>
      <c r="C468" s="21">
        <f>fx!D28</f>
        <v>4.8712999999999997</v>
      </c>
    </row>
    <row r="469" spans="1:3" ht="29.45" customHeight="1" x14ac:dyDescent="0.25">
      <c r="A469" s="21" t="str">
        <f>fx!B29</f>
        <v>RUB</v>
      </c>
      <c r="B469" s="21" t="str">
        <f>fx!C29</f>
        <v>Russian rouble</v>
      </c>
      <c r="C469" s="21">
        <f>fx!D29</f>
        <v>90.341999999999999</v>
      </c>
    </row>
    <row r="470" spans="1:3" ht="29.45" customHeight="1" x14ac:dyDescent="0.25">
      <c r="A470" s="21" t="str">
        <f>fx!B30</f>
        <v>SEK</v>
      </c>
      <c r="B470" s="21" t="str">
        <f>fx!C30</f>
        <v>Swedish krona</v>
      </c>
      <c r="C470" s="21">
        <f>fx!D30</f>
        <v>10.089499999999999</v>
      </c>
    </row>
    <row r="471" spans="1:3" ht="29.45" customHeight="1" x14ac:dyDescent="0.25">
      <c r="A471" s="21" t="str">
        <f>fx!B31</f>
        <v>SGD</v>
      </c>
      <c r="B471" s="21" t="str">
        <f>fx!C31</f>
        <v>Singapore dollar</v>
      </c>
      <c r="C471" s="21">
        <f>fx!D31</f>
        <v>1.6197999999999999</v>
      </c>
    </row>
    <row r="472" spans="1:3" ht="29.45" customHeight="1" x14ac:dyDescent="0.25">
      <c r="A472" s="21" t="str">
        <f>fx!B32</f>
        <v>THB</v>
      </c>
      <c r="B472" s="21" t="str">
        <f>fx!C32</f>
        <v>Thai baht</v>
      </c>
      <c r="C472" s="21">
        <f>fx!D32</f>
        <v>36.728000000000002</v>
      </c>
    </row>
    <row r="473" spans="1:3" ht="29.45" customHeight="1" x14ac:dyDescent="0.25">
      <c r="A473" s="21" t="str">
        <f>fx!B33</f>
        <v>TRY</v>
      </c>
      <c r="B473" s="21" t="str">
        <f>fx!C33</f>
        <v>Turkish lira</v>
      </c>
      <c r="C473" s="21">
        <f>fx!D33</f>
        <v>9.0579000000000001</v>
      </c>
    </row>
    <row r="474" spans="1:3" ht="29.45" customHeight="1" x14ac:dyDescent="0.25">
      <c r="A474" s="21" t="str">
        <f>fx!B34</f>
        <v>ZAR</v>
      </c>
      <c r="B474" s="21" t="str">
        <f>fx!C34</f>
        <v>South African rand</v>
      </c>
      <c r="C474" s="21">
        <f>fx!D34</f>
        <v>17.921399999999998</v>
      </c>
    </row>
    <row r="475" spans="1:3" ht="29.45" customHeight="1" x14ac:dyDescent="0.25">
      <c r="A475" s="21">
        <f>fx!B35</f>
        <v>0</v>
      </c>
      <c r="B475" s="21">
        <f>fx!C35</f>
        <v>0</v>
      </c>
      <c r="C475" s="21">
        <f>fx!D35</f>
        <v>0</v>
      </c>
    </row>
    <row r="476" spans="1:3" ht="29.45" customHeight="1" x14ac:dyDescent="0.25">
      <c r="A476" s="21">
        <f>fx!B36</f>
        <v>0</v>
      </c>
      <c r="B476" s="21">
        <f>fx!C36</f>
        <v>0</v>
      </c>
      <c r="C476" s="21">
        <f>fx!D36</f>
        <v>0</v>
      </c>
    </row>
    <row r="477" spans="1:3" ht="29.45" customHeight="1" x14ac:dyDescent="0.25">
      <c r="A477" s="21">
        <f>fx!B37</f>
        <v>0</v>
      </c>
      <c r="B477" s="21">
        <f>fx!C37</f>
        <v>0</v>
      </c>
      <c r="C477" s="21">
        <f>fx!D37</f>
        <v>0</v>
      </c>
    </row>
    <row r="478" spans="1:3" ht="29.45" customHeight="1" x14ac:dyDescent="0.25">
      <c r="A478" s="21">
        <f>fx!B38</f>
        <v>0</v>
      </c>
      <c r="B478" s="21">
        <f>fx!C38</f>
        <v>0</v>
      </c>
      <c r="C478" s="21">
        <f>fx!D38</f>
        <v>0</v>
      </c>
    </row>
    <row r="479" spans="1:3" ht="29.45" customHeight="1" x14ac:dyDescent="0.25">
      <c r="A479" s="21">
        <f>fx!B39</f>
        <v>0</v>
      </c>
      <c r="B479" s="21">
        <f>fx!C39</f>
        <v>0</v>
      </c>
      <c r="C479" s="21">
        <f>fx!D39</f>
        <v>0</v>
      </c>
    </row>
    <row r="480" spans="1:3" ht="29.45" customHeight="1" x14ac:dyDescent="0.25">
      <c r="A480" s="21">
        <f>fx!B40</f>
        <v>0</v>
      </c>
      <c r="B480" s="21">
        <f>fx!C40</f>
        <v>0</v>
      </c>
      <c r="C480" s="21">
        <f>fx!D40</f>
        <v>0</v>
      </c>
    </row>
    <row r="481" spans="1:3" ht="29.45" customHeight="1" x14ac:dyDescent="0.25">
      <c r="A481" s="21">
        <f>fx!B41</f>
        <v>0</v>
      </c>
      <c r="B481" s="21">
        <f>fx!C41</f>
        <v>0</v>
      </c>
      <c r="C481" s="21">
        <f>fx!D41</f>
        <v>0</v>
      </c>
    </row>
    <row r="482" spans="1:3" ht="29.45" customHeight="1" x14ac:dyDescent="0.25">
      <c r="A482" s="21">
        <f>fx!B42</f>
        <v>0</v>
      </c>
      <c r="B482" s="21">
        <f>fx!C42</f>
        <v>0</v>
      </c>
      <c r="C482" s="21">
        <f>fx!D42</f>
        <v>0</v>
      </c>
    </row>
    <row r="483" spans="1:3" ht="29.45" customHeight="1" x14ac:dyDescent="0.25">
      <c r="A483" s="21">
        <f>fx!B43</f>
        <v>0</v>
      </c>
      <c r="B483" s="21">
        <f>fx!C43</f>
        <v>0</v>
      </c>
      <c r="C483" s="21">
        <f>fx!D43</f>
        <v>0</v>
      </c>
    </row>
    <row r="484" spans="1:3" ht="29.45" customHeight="1" x14ac:dyDescent="0.25">
      <c r="A484" s="21">
        <f>fx!B44</f>
        <v>0</v>
      </c>
      <c r="B484" s="21">
        <f>fx!C44</f>
        <v>0</v>
      </c>
      <c r="C484" s="21">
        <f>fx!D44</f>
        <v>0</v>
      </c>
    </row>
  </sheetData>
  <sheetProtection password="CCF7" sheet="1" objects="1" scenarios="1" formatColumns="0" formatRows="0" selectLockedCells="1"/>
  <mergeCells count="17">
    <mergeCell ref="Q4:Q6"/>
    <mergeCell ref="D5:D6"/>
    <mergeCell ref="E5:E6"/>
    <mergeCell ref="F5:F6"/>
    <mergeCell ref="G5:J5"/>
    <mergeCell ref="K5:K6"/>
    <mergeCell ref="L5:L6"/>
    <mergeCell ref="B2:L2"/>
    <mergeCell ref="M2:N2"/>
    <mergeCell ref="B1:M1"/>
    <mergeCell ref="M3:N3"/>
    <mergeCell ref="A4:A6"/>
    <mergeCell ref="B4:B6"/>
    <mergeCell ref="D4:J4"/>
    <mergeCell ref="K4:L4"/>
    <mergeCell ref="M4:M6"/>
    <mergeCell ref="N4:N6"/>
  </mergeCells>
  <conditionalFormatting sqref="K7:K49">
    <cfRule type="expression" dxfId="69" priority="21">
      <formula>IF(INT($R7)=1,IF(LEN($K7)=0,TRUE,FALSE),FALSE)</formula>
    </cfRule>
  </conditionalFormatting>
  <conditionalFormatting sqref="L17:L49">
    <cfRule type="expression" dxfId="68" priority="20">
      <formula>IF($J17&gt;30000,IF(LEN($L17)=0,TRUE,FALSE),FALSE)</formula>
    </cfRule>
  </conditionalFormatting>
  <conditionalFormatting sqref="N7:P49">
    <cfRule type="expression" dxfId="67" priority="17">
      <formula>IF(INT($S7)=1,IF(LEN($N7)=0,TRUE,FALSE),FALSE)</formula>
    </cfRule>
  </conditionalFormatting>
  <conditionalFormatting sqref="R3:T3">
    <cfRule type="cellIs" dxfId="66" priority="16" operator="greaterThan">
      <formula>0</formula>
    </cfRule>
  </conditionalFormatting>
  <conditionalFormatting sqref="R7:T7 S8:S9">
    <cfRule type="expression" dxfId="65" priority="15" stopIfTrue="1">
      <formula>IF(IFERROR(R7-U7,0)&gt;0,TRUE,FALSE)</formula>
    </cfRule>
  </conditionalFormatting>
  <conditionalFormatting sqref="R17:T49 S10:S16">
    <cfRule type="expression" dxfId="64" priority="38" stopIfTrue="1">
      <formula>IF(IFERROR(R10-U67,0)&gt;0,TRUE,FALSE)</formula>
    </cfRule>
  </conditionalFormatting>
  <conditionalFormatting sqref="F7">
    <cfRule type="colorScale" priority="13">
      <colorScale>
        <cfvo type="min"/>
        <cfvo type="max"/>
        <color rgb="FFFF7128"/>
        <color rgb="FFFFEF9C"/>
      </colorScale>
    </cfRule>
  </conditionalFormatting>
  <conditionalFormatting sqref="F7">
    <cfRule type="expression" dxfId="63" priority="12" stopIfTrue="1">
      <formula>IF(INT($R7)=1,IF(LEN($F7)=0,TRUE,FALSE),FALSE)</formula>
    </cfRule>
  </conditionalFormatting>
  <conditionalFormatting sqref="D7:E7">
    <cfRule type="expression" dxfId="62" priority="11" stopIfTrue="1">
      <formula>IF(LEN($B7)=0,FALSE,IF(LEN(D7)=0,TRUE,FALSE))</formula>
    </cfRule>
  </conditionalFormatting>
  <conditionalFormatting sqref="G7:H16">
    <cfRule type="expression" dxfId="61" priority="10" stopIfTrue="1">
      <formula>IF(LEN($B7)=0,FALSE,IF(LEN(G7)=0,TRUE,FALSE))</formula>
    </cfRule>
  </conditionalFormatting>
  <conditionalFormatting sqref="L7">
    <cfRule type="expression" dxfId="60" priority="8">
      <formula>IF(INT($R7)=1,IF(LEN($K7)=0,TRUE,FALSE),FALSE)</formula>
    </cfRule>
  </conditionalFormatting>
  <conditionalFormatting sqref="D8:D16">
    <cfRule type="expression" dxfId="59" priority="7" stopIfTrue="1">
      <formula>IF(LEN($B8)=0,FALSE,IF(LEN(D8)=0,TRUE,FALSE))</formula>
    </cfRule>
  </conditionalFormatting>
  <conditionalFormatting sqref="E8:E16">
    <cfRule type="expression" dxfId="58" priority="6" stopIfTrue="1">
      <formula>IF(LEN($B8)=0,FALSE,IF(LEN(E8)=0,TRUE,FALSE))</formula>
    </cfRule>
  </conditionalFormatting>
  <conditionalFormatting sqref="F8:F16">
    <cfRule type="colorScale" priority="5">
      <colorScale>
        <cfvo type="min"/>
        <cfvo type="max"/>
        <color rgb="FFFF7128"/>
        <color rgb="FFFFEF9C"/>
      </colorScale>
    </cfRule>
  </conditionalFormatting>
  <conditionalFormatting sqref="F8:F16">
    <cfRule type="expression" dxfId="57" priority="4" stopIfTrue="1">
      <formula>IF(INT($R8)=1,IF(LEN($F8)=0,TRUE,FALSE),FALSE)</formula>
    </cfRule>
  </conditionalFormatting>
  <conditionalFormatting sqref="L8:L16">
    <cfRule type="expression" dxfId="56" priority="3">
      <formula>IF(INT($R8)=1,IF(LEN($K8)=0,TRUE,FALSE),FALSE)</formula>
    </cfRule>
  </conditionalFormatting>
  <conditionalFormatting sqref="R8:R16">
    <cfRule type="expression" dxfId="55" priority="2" stopIfTrue="1">
      <formula>IF(IFERROR(R8-U8,0)&gt;0,TRUE,FALSE)</formula>
    </cfRule>
  </conditionalFormatting>
  <conditionalFormatting sqref="T8:T16">
    <cfRule type="expression" dxfId="54" priority="1" stopIfTrue="1">
      <formula>IF(IFERROR(T8-W8,0)&gt;0,TRUE,FALSE)</formula>
    </cfRule>
  </conditionalFormatting>
  <dataValidations xWindow="835" yWindow="527" count="3">
    <dataValidation type="whole" allowBlank="1" showInputMessage="1" showErrorMessage="1" sqref="J7:J49 H7:H49 L7:M49">
      <formula1>-999999999</formula1>
      <formula2>999999999</formula2>
    </dataValidation>
    <dataValidation type="whole" allowBlank="1" showInputMessage="1" showErrorMessage="1" sqref="C10:C49 Q7:Q49">
      <formula1>0</formula1>
      <formula2>9999999</formula2>
    </dataValidation>
    <dataValidation type="list" allowBlank="1" showInputMessage="1" showErrorMessage="1" prompt="Επιλέξετε το νόμισμα προσφοράς_x000a_" sqref="G7:G49">
      <formula1>$A$443:$A$484</formula1>
    </dataValidation>
  </dataValidations>
  <pageMargins left="0" right="0" top="0" bottom="0.39370078740157483" header="0.31496062992125984" footer="0"/>
  <pageSetup paperSize="9" scale="76" orientation="landscape" r:id="rId1"/>
  <headerFooter>
    <oddFooter>&amp;L&amp;F/&amp;A - &amp;D</oddFooter>
  </headerFooter>
  <colBreaks count="1" manualBreakCount="1">
    <brk id="20" max="6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sheetPr>
  <dimension ref="A1:AF491"/>
  <sheetViews>
    <sheetView showGridLines="0" showRowColHeaders="0" view="pageBreakPreview" zoomScaleSheetLayoutView="100" workbookViewId="0">
      <pane ySplit="6" topLeftCell="A7" activePane="bottomLeft" state="frozen"/>
      <selection pane="bottomLeft" activeCell="K7" sqref="K7"/>
    </sheetView>
  </sheetViews>
  <sheetFormatPr defaultColWidth="8.85546875" defaultRowHeight="29.45" customHeight="1" x14ac:dyDescent="0.25"/>
  <cols>
    <col min="1" max="1" width="4.140625" style="21" customWidth="1"/>
    <col min="2" max="2" width="43.140625" style="72" customWidth="1"/>
    <col min="3" max="3" width="6.5703125" style="72" hidden="1" customWidth="1"/>
    <col min="4" max="4" width="12" style="72" customWidth="1"/>
    <col min="5" max="5" width="8.28515625" style="72" customWidth="1"/>
    <col min="6" max="6" width="9.42578125" style="72" customWidth="1"/>
    <col min="7" max="7" width="4.85546875" style="72" customWidth="1"/>
    <col min="8" max="8" width="11.85546875" style="72" customWidth="1"/>
    <col min="9" max="9" width="5.42578125" style="72" customWidth="1"/>
    <col min="10" max="10" width="13.42578125" style="72" customWidth="1"/>
    <col min="11" max="11" width="11.85546875" style="72" customWidth="1"/>
    <col min="12" max="12" width="10.28515625" style="72" customWidth="1"/>
    <col min="13" max="13" width="11.42578125" style="72" customWidth="1"/>
    <col min="14" max="14" width="15.28515625" style="72" customWidth="1"/>
    <col min="15" max="16" width="15.28515625" style="195" hidden="1" customWidth="1"/>
    <col min="17" max="17" width="10.85546875" style="72" customWidth="1"/>
    <col min="18" max="18" width="5" style="21" customWidth="1"/>
    <col min="19" max="19" width="2.7109375" style="21" customWidth="1"/>
    <col min="20" max="20" width="3.42578125" style="21" customWidth="1"/>
    <col min="21" max="21" width="4" style="128" customWidth="1"/>
    <col min="22" max="22" width="5.85546875" style="128" customWidth="1"/>
    <col min="23" max="23" width="9.7109375" style="129" customWidth="1"/>
    <col min="24" max="30" width="8.85546875" style="72"/>
    <col min="31" max="31" width="5.140625" style="73" customWidth="1"/>
    <col min="32" max="32" width="7.5703125" style="73" customWidth="1"/>
    <col min="33" max="16384" width="8.85546875" style="72"/>
  </cols>
  <sheetData>
    <row r="1" spans="1:32" ht="51" customHeight="1" x14ac:dyDescent="0.25">
      <c r="B1" s="331" t="s">
        <v>210</v>
      </c>
      <c r="C1" s="331"/>
      <c r="D1" s="331"/>
      <c r="E1" s="331"/>
      <c r="F1" s="331"/>
      <c r="G1" s="331"/>
      <c r="H1" s="331"/>
      <c r="I1" s="331"/>
      <c r="J1" s="331"/>
      <c r="K1" s="331"/>
      <c r="L1" s="331"/>
      <c r="M1" s="331"/>
      <c r="N1" s="150"/>
      <c r="O1" s="181"/>
      <c r="P1" s="181"/>
      <c r="Q1" s="157" t="str">
        <f>ΣΥΝΟΛΙΚΑ!A1</f>
        <v>Ver.5- 26/03/2021</v>
      </c>
    </row>
    <row r="2" spans="1:32" ht="15.6" customHeight="1" x14ac:dyDescent="0.25">
      <c r="A2" s="74"/>
      <c r="B2" s="327">
        <f>ΣΥΝΟΛΙΚΑ!E4</f>
        <v>0</v>
      </c>
      <c r="C2" s="327"/>
      <c r="D2" s="327"/>
      <c r="E2" s="327"/>
      <c r="F2" s="327"/>
      <c r="G2" s="327"/>
      <c r="H2" s="327"/>
      <c r="I2" s="327"/>
      <c r="J2" s="327"/>
      <c r="K2" s="327"/>
      <c r="L2" s="328"/>
      <c r="M2" s="329" t="s">
        <v>198</v>
      </c>
      <c r="N2" s="330"/>
      <c r="O2" s="188"/>
      <c r="P2" s="188"/>
      <c r="Q2" s="77">
        <f>SUM(Q7:Q16)</f>
        <v>0</v>
      </c>
    </row>
    <row r="3" spans="1:32" s="79" customFormat="1" ht="21.6" customHeight="1" x14ac:dyDescent="0.25">
      <c r="A3" s="134" t="s">
        <v>165</v>
      </c>
      <c r="B3" s="75"/>
      <c r="C3" s="75"/>
      <c r="D3" s="75"/>
      <c r="E3" s="75"/>
      <c r="F3" s="75"/>
      <c r="G3" s="75"/>
      <c r="H3" s="75"/>
      <c r="I3" s="75"/>
      <c r="J3" s="75"/>
      <c r="K3" s="75"/>
      <c r="L3" s="75"/>
      <c r="M3" s="330" t="s">
        <v>197</v>
      </c>
      <c r="N3" s="330"/>
      <c r="O3" s="188"/>
      <c r="P3" s="188"/>
      <c r="Q3" s="77">
        <f>SUM(N7:N16)</f>
        <v>0</v>
      </c>
      <c r="R3" s="108">
        <f>R4-U4</f>
        <v>0</v>
      </c>
      <c r="S3" s="108">
        <f>S4-V4</f>
        <v>0</v>
      </c>
      <c r="T3" s="163">
        <f>SUM(T7:T56)</f>
        <v>0</v>
      </c>
      <c r="U3" s="124"/>
      <c r="V3" s="124"/>
      <c r="AE3" s="73"/>
      <c r="AF3" s="73"/>
    </row>
    <row r="4" spans="1:32" s="79" customFormat="1" ht="38.25" customHeight="1" x14ac:dyDescent="0.25">
      <c r="A4" s="332" t="s">
        <v>1</v>
      </c>
      <c r="B4" s="333" t="s">
        <v>193</v>
      </c>
      <c r="C4" s="364"/>
      <c r="D4" s="336" t="s">
        <v>185</v>
      </c>
      <c r="E4" s="337"/>
      <c r="F4" s="337"/>
      <c r="G4" s="337"/>
      <c r="H4" s="337"/>
      <c r="I4" s="337"/>
      <c r="J4" s="337"/>
      <c r="K4" s="360" t="s">
        <v>194</v>
      </c>
      <c r="L4" s="360"/>
      <c r="M4" s="361" t="s">
        <v>140</v>
      </c>
      <c r="N4" s="344" t="s">
        <v>200</v>
      </c>
      <c r="O4" s="189"/>
      <c r="P4" s="189"/>
      <c r="Q4" s="344" t="s">
        <v>199</v>
      </c>
      <c r="R4" s="17">
        <f>SUM(R7:R56)</f>
        <v>0</v>
      </c>
      <c r="S4" s="17">
        <f>SUM(S7:S56)</f>
        <v>0</v>
      </c>
      <c r="T4" s="17">
        <f>SUM(T7:T56)</f>
        <v>0</v>
      </c>
      <c r="U4" s="170">
        <f>SUM(U7:U16)</f>
        <v>0</v>
      </c>
      <c r="V4" s="124">
        <f>SUM(V7:V16)</f>
        <v>0</v>
      </c>
      <c r="AE4" s="73"/>
      <c r="AF4" s="73"/>
    </row>
    <row r="5" spans="1:32" s="80" customFormat="1" ht="18" customHeight="1" x14ac:dyDescent="0.2">
      <c r="A5" s="332"/>
      <c r="B5" s="358"/>
      <c r="C5" s="365"/>
      <c r="D5" s="347" t="s">
        <v>186</v>
      </c>
      <c r="E5" s="344" t="s">
        <v>5</v>
      </c>
      <c r="F5" s="349" t="s">
        <v>190</v>
      </c>
      <c r="G5" s="351" t="s">
        <v>128</v>
      </c>
      <c r="H5" s="352"/>
      <c r="I5" s="352"/>
      <c r="J5" s="369"/>
      <c r="K5" s="354" t="s">
        <v>188</v>
      </c>
      <c r="L5" s="356" t="s">
        <v>129</v>
      </c>
      <c r="M5" s="362"/>
      <c r="N5" s="345"/>
      <c r="O5" s="190"/>
      <c r="P5" s="190"/>
      <c r="Q5" s="345"/>
      <c r="W5" s="130"/>
      <c r="AE5" s="73"/>
      <c r="AF5" s="73"/>
    </row>
    <row r="6" spans="1:32" s="80" customFormat="1" ht="105" customHeight="1" x14ac:dyDescent="0.25">
      <c r="A6" s="332"/>
      <c r="B6" s="359"/>
      <c r="C6" s="365"/>
      <c r="D6" s="367"/>
      <c r="E6" s="368"/>
      <c r="F6" s="315"/>
      <c r="G6" s="81" t="s">
        <v>130</v>
      </c>
      <c r="H6" s="82" t="s">
        <v>131</v>
      </c>
      <c r="I6" s="81" t="s">
        <v>132</v>
      </c>
      <c r="J6" s="83" t="s">
        <v>139</v>
      </c>
      <c r="K6" s="370"/>
      <c r="L6" s="357"/>
      <c r="M6" s="363"/>
      <c r="N6" s="346"/>
      <c r="O6" s="191"/>
      <c r="P6" s="191"/>
      <c r="Q6" s="346"/>
      <c r="R6" s="107" t="s">
        <v>142</v>
      </c>
      <c r="S6" s="126" t="s">
        <v>138</v>
      </c>
      <c r="T6" s="126" t="s">
        <v>178</v>
      </c>
      <c r="U6" s="127" t="s">
        <v>145</v>
      </c>
      <c r="V6" s="127" t="s">
        <v>146</v>
      </c>
      <c r="W6" s="130"/>
      <c r="AE6" s="73"/>
      <c r="AF6" s="73"/>
    </row>
    <row r="7" spans="1:32" ht="45.75" customHeight="1" x14ac:dyDescent="0.25">
      <c r="A7" s="84">
        <v>1</v>
      </c>
      <c r="B7" s="29"/>
      <c r="C7" s="365"/>
      <c r="D7" s="178"/>
      <c r="E7" s="178"/>
      <c r="F7" s="29"/>
      <c r="G7" s="178" t="s">
        <v>63</v>
      </c>
      <c r="H7" s="178"/>
      <c r="I7" s="175">
        <f>IFERROR(VLOOKUP(G7,$A$443:$AG$484,3,FALSE),0)</f>
        <v>1</v>
      </c>
      <c r="J7" s="86">
        <f>IFERROR(H7/I7,0)</f>
        <v>0</v>
      </c>
      <c r="K7" s="87"/>
      <c r="L7" s="87"/>
      <c r="M7" s="88"/>
      <c r="N7" s="172">
        <f>M7+J7</f>
        <v>0</v>
      </c>
      <c r="O7" s="192"/>
      <c r="P7" s="192"/>
      <c r="Q7" s="131">
        <f>IF(LEN(L7)&gt;0,IF(J7&gt;L7,(L7+M7),(J7+M7)),(J7+M7))</f>
        <v>0</v>
      </c>
      <c r="R7" s="105" t="str">
        <f>IF(J7&gt;Pars!$D$15,1,"")</f>
        <v/>
      </c>
      <c r="S7" s="106" t="str">
        <f>IF(R7=1,IF(LEN(L7)&gt;0,"",1),"")</f>
        <v/>
      </c>
      <c r="T7" s="106" t="str">
        <f>IF(LEN(L7)&gt;0,IF(J7&gt;L7,1,""),"")</f>
        <v/>
      </c>
      <c r="U7" s="125">
        <f>IF(R7=1,IF(L7&gt;0,1,0),0)</f>
        <v>0</v>
      </c>
      <c r="V7" s="123">
        <f>IF(S7=1,IF(LEN(N7)&gt;0,1,0),0)</f>
        <v>0</v>
      </c>
    </row>
    <row r="8" spans="1:32" ht="35.25" customHeight="1" x14ac:dyDescent="0.25">
      <c r="A8" s="89">
        <v>2</v>
      </c>
      <c r="B8" s="29"/>
      <c r="C8" s="365"/>
      <c r="D8" s="178"/>
      <c r="E8" s="178"/>
      <c r="F8" s="29"/>
      <c r="G8" s="178" t="s">
        <v>63</v>
      </c>
      <c r="H8" s="178"/>
      <c r="I8" s="175">
        <f t="shared" ref="I8:I16" si="0">IFERROR(VLOOKUP(G8,$A$443:$AG$484,3,FALSE),0)</f>
        <v>1</v>
      </c>
      <c r="J8" s="86">
        <f t="shared" ref="J8:J56" si="1">IFERROR(H8/I8,0)</f>
        <v>0</v>
      </c>
      <c r="K8" s="87"/>
      <c r="L8" s="87"/>
      <c r="M8" s="91"/>
      <c r="N8" s="172">
        <f t="shared" ref="N8:N16" si="2">M8+J8</f>
        <v>0</v>
      </c>
      <c r="O8" s="192"/>
      <c r="P8" s="192"/>
      <c r="Q8" s="131">
        <f t="shared" ref="Q8:Q16" si="3">IF(LEN(L8)&gt;0,IF(J8&gt;L8,(L8+M8),(J8+M8)),(J8+M8))</f>
        <v>0</v>
      </c>
      <c r="R8" s="105" t="str">
        <f>IF(J8&gt;Pars!$D$15,1,"")</f>
        <v/>
      </c>
      <c r="S8" s="106" t="str">
        <f t="shared" ref="S8:S16" si="4">IF(R8=1,IF(LEN(L8)&gt;0,"",1),"")</f>
        <v/>
      </c>
      <c r="T8" s="106" t="str">
        <f t="shared" ref="T8:T16" si="5">IF(LEN(L8)&gt;0,IF(J8&gt;L8,1,""),"")</f>
        <v/>
      </c>
      <c r="U8" s="125">
        <f t="shared" ref="U8:U16" si="6">IF(R8=1,IF(L8&gt;0,1,0),0)</f>
        <v>0</v>
      </c>
      <c r="V8" s="123">
        <f t="shared" ref="V8:V16" si="7">IF(S8=1,IF(LEN(N8)&gt;0,1,0),0)</f>
        <v>0</v>
      </c>
    </row>
    <row r="9" spans="1:32" ht="36" customHeight="1" x14ac:dyDescent="0.25">
      <c r="A9" s="84">
        <v>3</v>
      </c>
      <c r="B9" s="29"/>
      <c r="C9" s="365"/>
      <c r="D9" s="178"/>
      <c r="E9" s="178"/>
      <c r="F9" s="29"/>
      <c r="G9" s="178" t="s">
        <v>63</v>
      </c>
      <c r="H9" s="178"/>
      <c r="I9" s="175">
        <f t="shared" si="0"/>
        <v>1</v>
      </c>
      <c r="J9" s="86">
        <f t="shared" si="1"/>
        <v>0</v>
      </c>
      <c r="K9" s="87"/>
      <c r="L9" s="87"/>
      <c r="M9" s="91"/>
      <c r="N9" s="172">
        <f t="shared" si="2"/>
        <v>0</v>
      </c>
      <c r="O9" s="192"/>
      <c r="P9" s="192"/>
      <c r="Q9" s="131">
        <f t="shared" si="3"/>
        <v>0</v>
      </c>
      <c r="R9" s="105" t="str">
        <f>IF(J9&gt;Pars!$D$15,1,"")</f>
        <v/>
      </c>
      <c r="S9" s="106" t="str">
        <f t="shared" si="4"/>
        <v/>
      </c>
      <c r="T9" s="106" t="str">
        <f t="shared" si="5"/>
        <v/>
      </c>
      <c r="U9" s="125">
        <f t="shared" si="6"/>
        <v>0</v>
      </c>
      <c r="V9" s="123">
        <f t="shared" si="7"/>
        <v>0</v>
      </c>
    </row>
    <row r="10" spans="1:32" ht="36" customHeight="1" x14ac:dyDescent="0.25">
      <c r="A10" s="89">
        <v>4</v>
      </c>
      <c r="B10" s="29"/>
      <c r="C10" s="365"/>
      <c r="D10" s="178"/>
      <c r="E10" s="178"/>
      <c r="F10" s="29"/>
      <c r="G10" s="178" t="s">
        <v>63</v>
      </c>
      <c r="H10" s="178"/>
      <c r="I10" s="175">
        <f t="shared" si="0"/>
        <v>1</v>
      </c>
      <c r="J10" s="86">
        <f t="shared" si="1"/>
        <v>0</v>
      </c>
      <c r="K10" s="87"/>
      <c r="L10" s="87"/>
      <c r="M10" s="91"/>
      <c r="N10" s="172">
        <f t="shared" si="2"/>
        <v>0</v>
      </c>
      <c r="O10" s="192"/>
      <c r="P10" s="192"/>
      <c r="Q10" s="131">
        <f t="shared" si="3"/>
        <v>0</v>
      </c>
      <c r="R10" s="105" t="str">
        <f>IF(J10&gt;Pars!$D$15,1,"")</f>
        <v/>
      </c>
      <c r="S10" s="106" t="str">
        <f t="shared" si="4"/>
        <v/>
      </c>
      <c r="T10" s="106" t="str">
        <f t="shared" si="5"/>
        <v/>
      </c>
      <c r="U10" s="125">
        <f t="shared" si="6"/>
        <v>0</v>
      </c>
      <c r="V10" s="123">
        <f t="shared" si="7"/>
        <v>0</v>
      </c>
    </row>
    <row r="11" spans="1:32" ht="36" customHeight="1" x14ac:dyDescent="0.25">
      <c r="A11" s="84">
        <v>5</v>
      </c>
      <c r="B11" s="29"/>
      <c r="C11" s="365"/>
      <c r="D11" s="178"/>
      <c r="E11" s="178"/>
      <c r="F11" s="29"/>
      <c r="G11" s="178" t="s">
        <v>63</v>
      </c>
      <c r="H11" s="178"/>
      <c r="I11" s="175">
        <f t="shared" si="0"/>
        <v>1</v>
      </c>
      <c r="J11" s="86">
        <f t="shared" si="1"/>
        <v>0</v>
      </c>
      <c r="K11" s="87"/>
      <c r="L11" s="87"/>
      <c r="M11" s="91"/>
      <c r="N11" s="172">
        <f t="shared" si="2"/>
        <v>0</v>
      </c>
      <c r="O11" s="192"/>
      <c r="P11" s="192"/>
      <c r="Q11" s="131">
        <f t="shared" si="3"/>
        <v>0</v>
      </c>
      <c r="R11" s="105" t="str">
        <f>IF(J11&gt;Pars!$D$15,1,"")</f>
        <v/>
      </c>
      <c r="S11" s="106" t="str">
        <f t="shared" si="4"/>
        <v/>
      </c>
      <c r="T11" s="106" t="str">
        <f t="shared" si="5"/>
        <v/>
      </c>
      <c r="U11" s="125">
        <f t="shared" si="6"/>
        <v>0</v>
      </c>
      <c r="V11" s="123">
        <f t="shared" si="7"/>
        <v>0</v>
      </c>
    </row>
    <row r="12" spans="1:32" ht="36" customHeight="1" x14ac:dyDescent="0.25">
      <c r="A12" s="89">
        <v>6</v>
      </c>
      <c r="B12" s="29"/>
      <c r="C12" s="365"/>
      <c r="D12" s="178"/>
      <c r="E12" s="178"/>
      <c r="F12" s="29"/>
      <c r="G12" s="178" t="s">
        <v>63</v>
      </c>
      <c r="H12" s="178"/>
      <c r="I12" s="175">
        <f t="shared" si="0"/>
        <v>1</v>
      </c>
      <c r="J12" s="86">
        <f t="shared" si="1"/>
        <v>0</v>
      </c>
      <c r="K12" s="87"/>
      <c r="L12" s="87"/>
      <c r="M12" s="91"/>
      <c r="N12" s="172">
        <f t="shared" si="2"/>
        <v>0</v>
      </c>
      <c r="O12" s="192"/>
      <c r="P12" s="192"/>
      <c r="Q12" s="131">
        <f t="shared" si="3"/>
        <v>0</v>
      </c>
      <c r="R12" s="105" t="str">
        <f>IF(J12&gt;Pars!$D$15,1,"")</f>
        <v/>
      </c>
      <c r="S12" s="106" t="str">
        <f t="shared" si="4"/>
        <v/>
      </c>
      <c r="T12" s="106" t="str">
        <f t="shared" si="5"/>
        <v/>
      </c>
      <c r="U12" s="125">
        <f t="shared" si="6"/>
        <v>0</v>
      </c>
      <c r="V12" s="123">
        <f t="shared" si="7"/>
        <v>0</v>
      </c>
    </row>
    <row r="13" spans="1:32" ht="36" customHeight="1" x14ac:dyDescent="0.25">
      <c r="A13" s="84">
        <v>7</v>
      </c>
      <c r="B13" s="29"/>
      <c r="C13" s="365"/>
      <c r="D13" s="178"/>
      <c r="E13" s="178"/>
      <c r="F13" s="29"/>
      <c r="G13" s="178" t="s">
        <v>63</v>
      </c>
      <c r="H13" s="178"/>
      <c r="I13" s="175">
        <f t="shared" si="0"/>
        <v>1</v>
      </c>
      <c r="J13" s="86">
        <f t="shared" si="1"/>
        <v>0</v>
      </c>
      <c r="K13" s="87"/>
      <c r="L13" s="87"/>
      <c r="M13" s="91"/>
      <c r="N13" s="172">
        <f t="shared" si="2"/>
        <v>0</v>
      </c>
      <c r="O13" s="192"/>
      <c r="P13" s="192"/>
      <c r="Q13" s="131">
        <f t="shared" si="3"/>
        <v>0</v>
      </c>
      <c r="R13" s="105" t="str">
        <f>IF(J13&gt;Pars!$D$15,1,"")</f>
        <v/>
      </c>
      <c r="S13" s="106" t="str">
        <f t="shared" si="4"/>
        <v/>
      </c>
      <c r="T13" s="106" t="str">
        <f t="shared" si="5"/>
        <v/>
      </c>
      <c r="U13" s="125">
        <f t="shared" si="6"/>
        <v>0</v>
      </c>
      <c r="V13" s="123">
        <f t="shared" si="7"/>
        <v>0</v>
      </c>
    </row>
    <row r="14" spans="1:32" ht="36" customHeight="1" x14ac:dyDescent="0.25">
      <c r="A14" s="89">
        <v>8</v>
      </c>
      <c r="B14" s="29"/>
      <c r="C14" s="365"/>
      <c r="D14" s="178"/>
      <c r="E14" s="178"/>
      <c r="F14" s="29"/>
      <c r="G14" s="178" t="s">
        <v>63</v>
      </c>
      <c r="H14" s="178"/>
      <c r="I14" s="175">
        <f t="shared" si="0"/>
        <v>1</v>
      </c>
      <c r="J14" s="86">
        <f t="shared" si="1"/>
        <v>0</v>
      </c>
      <c r="K14" s="87"/>
      <c r="L14" s="87"/>
      <c r="M14" s="91"/>
      <c r="N14" s="172">
        <f t="shared" si="2"/>
        <v>0</v>
      </c>
      <c r="O14" s="192"/>
      <c r="P14" s="192"/>
      <c r="Q14" s="131">
        <f t="shared" si="3"/>
        <v>0</v>
      </c>
      <c r="R14" s="105" t="str">
        <f>IF(J14&gt;Pars!$D$15,1,"")</f>
        <v/>
      </c>
      <c r="S14" s="106" t="str">
        <f t="shared" si="4"/>
        <v/>
      </c>
      <c r="T14" s="106" t="str">
        <f t="shared" si="5"/>
        <v/>
      </c>
      <c r="U14" s="125">
        <f t="shared" si="6"/>
        <v>0</v>
      </c>
      <c r="V14" s="123">
        <f t="shared" si="7"/>
        <v>0</v>
      </c>
    </row>
    <row r="15" spans="1:32" ht="36" customHeight="1" x14ac:dyDescent="0.25">
      <c r="A15" s="84">
        <v>9</v>
      </c>
      <c r="B15" s="29"/>
      <c r="C15" s="365"/>
      <c r="D15" s="178"/>
      <c r="E15" s="178"/>
      <c r="F15" s="29"/>
      <c r="G15" s="178" t="s">
        <v>63</v>
      </c>
      <c r="H15" s="178"/>
      <c r="I15" s="175">
        <f t="shared" si="0"/>
        <v>1</v>
      </c>
      <c r="J15" s="86">
        <f t="shared" si="1"/>
        <v>0</v>
      </c>
      <c r="K15" s="87"/>
      <c r="L15" s="87"/>
      <c r="M15" s="91"/>
      <c r="N15" s="172">
        <f t="shared" si="2"/>
        <v>0</v>
      </c>
      <c r="O15" s="192"/>
      <c r="P15" s="192"/>
      <c r="Q15" s="131">
        <f t="shared" si="3"/>
        <v>0</v>
      </c>
      <c r="R15" s="105" t="str">
        <f>IF(J15&gt;Pars!$D$15,1,"")</f>
        <v/>
      </c>
      <c r="S15" s="106" t="str">
        <f t="shared" si="4"/>
        <v/>
      </c>
      <c r="T15" s="106" t="str">
        <f t="shared" si="5"/>
        <v/>
      </c>
      <c r="U15" s="125">
        <f t="shared" si="6"/>
        <v>0</v>
      </c>
      <c r="V15" s="123">
        <f t="shared" si="7"/>
        <v>0</v>
      </c>
    </row>
    <row r="16" spans="1:32" ht="36" customHeight="1" x14ac:dyDescent="0.25">
      <c r="A16" s="89">
        <v>10</v>
      </c>
      <c r="B16" s="29"/>
      <c r="C16" s="366"/>
      <c r="D16" s="178"/>
      <c r="E16" s="178"/>
      <c r="F16" s="29"/>
      <c r="G16" s="178" t="s">
        <v>63</v>
      </c>
      <c r="H16" s="178"/>
      <c r="I16" s="175">
        <f t="shared" si="0"/>
        <v>1</v>
      </c>
      <c r="J16" s="86">
        <f t="shared" si="1"/>
        <v>0</v>
      </c>
      <c r="K16" s="87"/>
      <c r="L16" s="87"/>
      <c r="M16" s="91"/>
      <c r="N16" s="172">
        <f t="shared" si="2"/>
        <v>0</v>
      </c>
      <c r="O16" s="192"/>
      <c r="P16" s="192"/>
      <c r="Q16" s="131">
        <f t="shared" si="3"/>
        <v>0</v>
      </c>
      <c r="R16" s="105" t="str">
        <f>IF(J16&gt;Pars!$D$15,1,"")</f>
        <v/>
      </c>
      <c r="S16" s="106" t="str">
        <f t="shared" si="4"/>
        <v/>
      </c>
      <c r="T16" s="106" t="str">
        <f t="shared" si="5"/>
        <v/>
      </c>
      <c r="U16" s="125">
        <f t="shared" si="6"/>
        <v>0</v>
      </c>
      <c r="V16" s="123">
        <f t="shared" si="7"/>
        <v>0</v>
      </c>
    </row>
    <row r="17" spans="1:22" ht="36" customHeight="1" x14ac:dyDescent="0.25">
      <c r="A17" s="89">
        <v>61</v>
      </c>
      <c r="B17" s="29"/>
      <c r="C17" s="85"/>
      <c r="D17" s="29"/>
      <c r="E17" s="29"/>
      <c r="F17" s="29"/>
      <c r="G17" s="29"/>
      <c r="H17" s="90"/>
      <c r="I17" s="132">
        <f t="shared" ref="I17:I56" si="8">IFERROR(VLOOKUP(G17,$A$500:$AG$541,3,FALSE),0)</f>
        <v>0</v>
      </c>
      <c r="J17" s="86">
        <f t="shared" si="1"/>
        <v>0</v>
      </c>
      <c r="K17" s="87"/>
      <c r="L17" s="87"/>
      <c r="M17" s="91"/>
      <c r="N17" s="148"/>
      <c r="O17" s="193"/>
      <c r="P17" s="193"/>
      <c r="Q17" s="131">
        <f t="shared" ref="Q17:Q56" si="9">J17+M17</f>
        <v>0</v>
      </c>
      <c r="R17" s="105" t="str">
        <f>IF(J17&gt;Pars!$D$15,1,"")</f>
        <v/>
      </c>
      <c r="S17" s="106" t="str">
        <f t="shared" ref="S17:S56" si="10">IF(R17=1,IF(LEN(L17)&gt;0,"",1),"")</f>
        <v/>
      </c>
      <c r="T17" s="106" t="str">
        <f t="shared" ref="T17:T56" si="11">IF(LEN(L17)&gt;0,IF(J17&gt;L17,1,""),"")</f>
        <v/>
      </c>
      <c r="U17" s="125" t="e">
        <f>IF(#REF!=1,IF(#REF!&gt;0,1,0),0)</f>
        <v>#REF!</v>
      </c>
      <c r="V17" s="123" t="e">
        <f>IF(#REF!=1,IF(LEN(#REF!)&gt;0,1,0),0)</f>
        <v>#REF!</v>
      </c>
    </row>
    <row r="18" spans="1:22" ht="36" customHeight="1" x14ac:dyDescent="0.25">
      <c r="A18" s="89">
        <v>62</v>
      </c>
      <c r="B18" s="29"/>
      <c r="C18" s="85"/>
      <c r="D18" s="29"/>
      <c r="E18" s="29"/>
      <c r="F18" s="29"/>
      <c r="G18" s="29"/>
      <c r="H18" s="90"/>
      <c r="I18" s="132">
        <f t="shared" si="8"/>
        <v>0</v>
      </c>
      <c r="J18" s="86">
        <f t="shared" si="1"/>
        <v>0</v>
      </c>
      <c r="K18" s="87"/>
      <c r="L18" s="87"/>
      <c r="M18" s="91"/>
      <c r="N18" s="148"/>
      <c r="O18" s="193"/>
      <c r="P18" s="193"/>
      <c r="Q18" s="131">
        <f t="shared" si="9"/>
        <v>0</v>
      </c>
      <c r="R18" s="105" t="str">
        <f>IF(J18&gt;Pars!$D$15,1,"")</f>
        <v/>
      </c>
      <c r="S18" s="106" t="str">
        <f t="shared" si="10"/>
        <v/>
      </c>
      <c r="T18" s="106" t="str">
        <f t="shared" si="11"/>
        <v/>
      </c>
      <c r="U18" s="125" t="e">
        <f>IF(#REF!=1,IF(#REF!&gt;0,1,0),0)</f>
        <v>#REF!</v>
      </c>
      <c r="V18" s="123" t="e">
        <f>IF(#REF!=1,IF(LEN(#REF!)&gt;0,1,0),0)</f>
        <v>#REF!</v>
      </c>
    </row>
    <row r="19" spans="1:22" ht="36" customHeight="1" x14ac:dyDescent="0.25">
      <c r="A19" s="89">
        <v>63</v>
      </c>
      <c r="B19" s="29"/>
      <c r="C19" s="85"/>
      <c r="D19" s="29"/>
      <c r="E19" s="29"/>
      <c r="F19" s="29"/>
      <c r="G19" s="29"/>
      <c r="H19" s="90"/>
      <c r="I19" s="132">
        <f t="shared" si="8"/>
        <v>0</v>
      </c>
      <c r="J19" s="86">
        <f t="shared" si="1"/>
        <v>0</v>
      </c>
      <c r="K19" s="87"/>
      <c r="L19" s="87"/>
      <c r="M19" s="91"/>
      <c r="N19" s="148"/>
      <c r="O19" s="193"/>
      <c r="P19" s="193"/>
      <c r="Q19" s="131">
        <f t="shared" si="9"/>
        <v>0</v>
      </c>
      <c r="R19" s="105" t="str">
        <f>IF(J19&gt;Pars!$D$15,1,"")</f>
        <v/>
      </c>
      <c r="S19" s="106" t="str">
        <f t="shared" si="10"/>
        <v/>
      </c>
      <c r="T19" s="106" t="str">
        <f t="shared" si="11"/>
        <v/>
      </c>
      <c r="U19" s="125" t="e">
        <f>IF(#REF!=1,IF(#REF!&gt;0,1,0),0)</f>
        <v>#REF!</v>
      </c>
      <c r="V19" s="123" t="e">
        <f>IF(#REF!=1,IF(LEN(#REF!)&gt;0,1,0),0)</f>
        <v>#REF!</v>
      </c>
    </row>
    <row r="20" spans="1:22" ht="36" customHeight="1" x14ac:dyDescent="0.25">
      <c r="A20" s="89">
        <v>64</v>
      </c>
      <c r="B20" s="29"/>
      <c r="C20" s="85"/>
      <c r="D20" s="29"/>
      <c r="E20" s="29"/>
      <c r="F20" s="29"/>
      <c r="G20" s="29"/>
      <c r="H20" s="90"/>
      <c r="I20" s="132">
        <f t="shared" si="8"/>
        <v>0</v>
      </c>
      <c r="J20" s="86">
        <f t="shared" si="1"/>
        <v>0</v>
      </c>
      <c r="K20" s="87"/>
      <c r="L20" s="87"/>
      <c r="M20" s="91"/>
      <c r="N20" s="148"/>
      <c r="O20" s="193"/>
      <c r="P20" s="193"/>
      <c r="Q20" s="131">
        <f t="shared" si="9"/>
        <v>0</v>
      </c>
      <c r="R20" s="105" t="str">
        <f>IF(J20&gt;Pars!$D$15,1,"")</f>
        <v/>
      </c>
      <c r="S20" s="106" t="str">
        <f t="shared" si="10"/>
        <v/>
      </c>
      <c r="T20" s="106" t="str">
        <f t="shared" si="11"/>
        <v/>
      </c>
      <c r="U20" s="125" t="e">
        <f>IF(#REF!=1,IF(#REF!&gt;0,1,0),0)</f>
        <v>#REF!</v>
      </c>
      <c r="V20" s="123" t="e">
        <f>IF(#REF!=1,IF(LEN(#REF!)&gt;0,1,0),0)</f>
        <v>#REF!</v>
      </c>
    </row>
    <row r="21" spans="1:22" ht="36" customHeight="1" x14ac:dyDescent="0.25">
      <c r="A21" s="89">
        <v>65</v>
      </c>
      <c r="B21" s="29"/>
      <c r="C21" s="85"/>
      <c r="D21" s="29"/>
      <c r="E21" s="29"/>
      <c r="F21" s="29"/>
      <c r="G21" s="29"/>
      <c r="H21" s="90"/>
      <c r="I21" s="132">
        <f t="shared" si="8"/>
        <v>0</v>
      </c>
      <c r="J21" s="86">
        <f t="shared" si="1"/>
        <v>0</v>
      </c>
      <c r="K21" s="87"/>
      <c r="L21" s="87"/>
      <c r="M21" s="91"/>
      <c r="N21" s="148"/>
      <c r="O21" s="193"/>
      <c r="P21" s="193"/>
      <c r="Q21" s="131">
        <f t="shared" si="9"/>
        <v>0</v>
      </c>
      <c r="R21" s="105" t="str">
        <f>IF(J21&gt;Pars!$D$15,1,"")</f>
        <v/>
      </c>
      <c r="S21" s="106" t="str">
        <f t="shared" si="10"/>
        <v/>
      </c>
      <c r="T21" s="106" t="str">
        <f t="shared" si="11"/>
        <v/>
      </c>
      <c r="U21" s="125" t="e">
        <f>IF(#REF!=1,IF(#REF!&gt;0,1,0),0)</f>
        <v>#REF!</v>
      </c>
      <c r="V21" s="123" t="e">
        <f>IF(#REF!=1,IF(LEN(#REF!)&gt;0,1,0),0)</f>
        <v>#REF!</v>
      </c>
    </row>
    <row r="22" spans="1:22" ht="36" customHeight="1" x14ac:dyDescent="0.25">
      <c r="A22" s="89">
        <v>66</v>
      </c>
      <c r="B22" s="29"/>
      <c r="C22" s="85"/>
      <c r="D22" s="29"/>
      <c r="E22" s="29"/>
      <c r="F22" s="29"/>
      <c r="G22" s="29"/>
      <c r="H22" s="90"/>
      <c r="I22" s="132">
        <f t="shared" si="8"/>
        <v>0</v>
      </c>
      <c r="J22" s="86">
        <f t="shared" si="1"/>
        <v>0</v>
      </c>
      <c r="K22" s="87"/>
      <c r="L22" s="87"/>
      <c r="M22" s="91"/>
      <c r="N22" s="148"/>
      <c r="O22" s="193"/>
      <c r="P22" s="193"/>
      <c r="Q22" s="131">
        <f t="shared" si="9"/>
        <v>0</v>
      </c>
      <c r="R22" s="105" t="str">
        <f>IF(J22&gt;Pars!$D$15,1,"")</f>
        <v/>
      </c>
      <c r="S22" s="106" t="str">
        <f t="shared" si="10"/>
        <v/>
      </c>
      <c r="T22" s="106" t="str">
        <f t="shared" si="11"/>
        <v/>
      </c>
      <c r="U22" s="125" t="e">
        <f>IF(#REF!=1,IF(#REF!&gt;0,1,0),0)</f>
        <v>#REF!</v>
      </c>
      <c r="V22" s="123" t="e">
        <f>IF(#REF!=1,IF(LEN(#REF!)&gt;0,1,0),0)</f>
        <v>#REF!</v>
      </c>
    </row>
    <row r="23" spans="1:22" ht="36" customHeight="1" x14ac:dyDescent="0.25">
      <c r="A23" s="89">
        <v>67</v>
      </c>
      <c r="B23" s="29"/>
      <c r="C23" s="85"/>
      <c r="D23" s="29"/>
      <c r="E23" s="29"/>
      <c r="F23" s="29"/>
      <c r="G23" s="29"/>
      <c r="H23" s="90"/>
      <c r="I23" s="132">
        <f t="shared" si="8"/>
        <v>0</v>
      </c>
      <c r="J23" s="86">
        <f t="shared" si="1"/>
        <v>0</v>
      </c>
      <c r="K23" s="87"/>
      <c r="L23" s="87"/>
      <c r="M23" s="91"/>
      <c r="N23" s="148"/>
      <c r="O23" s="193"/>
      <c r="P23" s="193"/>
      <c r="Q23" s="131">
        <f t="shared" si="9"/>
        <v>0</v>
      </c>
      <c r="R23" s="105" t="str">
        <f>IF(J23&gt;Pars!$D$15,1,"")</f>
        <v/>
      </c>
      <c r="S23" s="106" t="str">
        <f t="shared" si="10"/>
        <v/>
      </c>
      <c r="T23" s="106" t="str">
        <f t="shared" si="11"/>
        <v/>
      </c>
      <c r="U23" s="125" t="e">
        <f>IF(#REF!=1,IF(#REF!&gt;0,1,0),0)</f>
        <v>#REF!</v>
      </c>
      <c r="V23" s="123" t="e">
        <f>IF(#REF!=1,IF(LEN(#REF!)&gt;0,1,0),0)</f>
        <v>#REF!</v>
      </c>
    </row>
    <row r="24" spans="1:22" ht="36" customHeight="1" x14ac:dyDescent="0.25">
      <c r="A24" s="89">
        <v>68</v>
      </c>
      <c r="B24" s="29"/>
      <c r="C24" s="85"/>
      <c r="D24" s="29"/>
      <c r="E24" s="29"/>
      <c r="F24" s="29"/>
      <c r="G24" s="29"/>
      <c r="H24" s="90"/>
      <c r="I24" s="132">
        <f t="shared" si="8"/>
        <v>0</v>
      </c>
      <c r="J24" s="86">
        <f t="shared" si="1"/>
        <v>0</v>
      </c>
      <c r="K24" s="87"/>
      <c r="L24" s="87"/>
      <c r="M24" s="91"/>
      <c r="N24" s="148"/>
      <c r="O24" s="193"/>
      <c r="P24" s="193"/>
      <c r="Q24" s="131">
        <f t="shared" si="9"/>
        <v>0</v>
      </c>
      <c r="R24" s="105" t="str">
        <f>IF(J24&gt;Pars!$D$15,1,"")</f>
        <v/>
      </c>
      <c r="S24" s="106" t="str">
        <f t="shared" si="10"/>
        <v/>
      </c>
      <c r="T24" s="106" t="str">
        <f t="shared" si="11"/>
        <v/>
      </c>
      <c r="U24" s="125" t="e">
        <f>IF(#REF!=1,IF(#REF!&gt;0,1,0),0)</f>
        <v>#REF!</v>
      </c>
      <c r="V24" s="123" t="e">
        <f>IF(#REF!=1,IF(LEN(#REF!)&gt;0,1,0),0)</f>
        <v>#REF!</v>
      </c>
    </row>
    <row r="25" spans="1:22" ht="34.5" customHeight="1" x14ac:dyDescent="0.25">
      <c r="A25" s="89">
        <v>69</v>
      </c>
      <c r="B25" s="29"/>
      <c r="C25" s="85"/>
      <c r="D25" s="29"/>
      <c r="E25" s="29"/>
      <c r="F25" s="29"/>
      <c r="G25" s="29"/>
      <c r="H25" s="90"/>
      <c r="I25" s="132">
        <f t="shared" si="8"/>
        <v>0</v>
      </c>
      <c r="J25" s="86">
        <f t="shared" si="1"/>
        <v>0</v>
      </c>
      <c r="K25" s="87"/>
      <c r="L25" s="87"/>
      <c r="M25" s="91"/>
      <c r="N25" s="148"/>
      <c r="O25" s="193"/>
      <c r="P25" s="193"/>
      <c r="Q25" s="131">
        <f t="shared" si="9"/>
        <v>0</v>
      </c>
      <c r="R25" s="105" t="str">
        <f>IF(J25&gt;Pars!$D$15,1,"")</f>
        <v/>
      </c>
      <c r="S25" s="106" t="str">
        <f t="shared" si="10"/>
        <v/>
      </c>
      <c r="T25" s="106" t="str">
        <f t="shared" si="11"/>
        <v/>
      </c>
      <c r="U25" s="125" t="e">
        <f>IF(#REF!=1,IF(#REF!&gt;0,1,0),0)</f>
        <v>#REF!</v>
      </c>
      <c r="V25" s="123" t="e">
        <f>IF(#REF!=1,IF(LEN(#REF!)&gt;0,1,0),0)</f>
        <v>#REF!</v>
      </c>
    </row>
    <row r="26" spans="1:22" ht="36" customHeight="1" x14ac:dyDescent="0.25">
      <c r="A26" s="89">
        <v>70</v>
      </c>
      <c r="B26" s="29"/>
      <c r="C26" s="85"/>
      <c r="D26" s="29"/>
      <c r="E26" s="29"/>
      <c r="F26" s="29"/>
      <c r="G26" s="29"/>
      <c r="H26" s="90"/>
      <c r="I26" s="132">
        <f t="shared" si="8"/>
        <v>0</v>
      </c>
      <c r="J26" s="86">
        <f t="shared" si="1"/>
        <v>0</v>
      </c>
      <c r="K26" s="87"/>
      <c r="L26" s="87"/>
      <c r="M26" s="91"/>
      <c r="N26" s="148"/>
      <c r="O26" s="193"/>
      <c r="P26" s="193"/>
      <c r="Q26" s="131">
        <f t="shared" si="9"/>
        <v>0</v>
      </c>
      <c r="R26" s="105" t="str">
        <f>IF(J26&gt;Pars!$D$15,1,"")</f>
        <v/>
      </c>
      <c r="S26" s="106" t="str">
        <f t="shared" si="10"/>
        <v/>
      </c>
      <c r="T26" s="106" t="str">
        <f t="shared" si="11"/>
        <v/>
      </c>
      <c r="U26" s="125" t="e">
        <f>IF(#REF!=1,IF(#REF!&gt;0,1,0),0)</f>
        <v>#REF!</v>
      </c>
      <c r="V26" s="123" t="e">
        <f>IF(#REF!=1,IF(LEN(#REF!)&gt;0,1,0),0)</f>
        <v>#REF!</v>
      </c>
    </row>
    <row r="27" spans="1:22" ht="36" customHeight="1" x14ac:dyDescent="0.25">
      <c r="A27" s="89">
        <v>71</v>
      </c>
      <c r="B27" s="29"/>
      <c r="C27" s="85"/>
      <c r="D27" s="29"/>
      <c r="E27" s="29"/>
      <c r="F27" s="29"/>
      <c r="G27" s="29"/>
      <c r="H27" s="90"/>
      <c r="I27" s="132">
        <f t="shared" si="8"/>
        <v>0</v>
      </c>
      <c r="J27" s="86">
        <f t="shared" si="1"/>
        <v>0</v>
      </c>
      <c r="K27" s="87"/>
      <c r="L27" s="87"/>
      <c r="M27" s="91"/>
      <c r="N27" s="148"/>
      <c r="O27" s="193"/>
      <c r="P27" s="193"/>
      <c r="Q27" s="131">
        <f t="shared" si="9"/>
        <v>0</v>
      </c>
      <c r="R27" s="105" t="str">
        <f>IF(J27&gt;Pars!$D$15,1,"")</f>
        <v/>
      </c>
      <c r="S27" s="106" t="str">
        <f t="shared" si="10"/>
        <v/>
      </c>
      <c r="T27" s="106" t="str">
        <f t="shared" si="11"/>
        <v/>
      </c>
      <c r="U27" s="125" t="e">
        <f>IF(#REF!=1,IF(#REF!&gt;0,1,0),0)</f>
        <v>#REF!</v>
      </c>
      <c r="V27" s="123" t="e">
        <f>IF(#REF!=1,IF(LEN(#REF!)&gt;0,1,0),0)</f>
        <v>#REF!</v>
      </c>
    </row>
    <row r="28" spans="1:22" ht="36" customHeight="1" x14ac:dyDescent="0.25">
      <c r="A28" s="89">
        <v>72</v>
      </c>
      <c r="B28" s="29"/>
      <c r="C28" s="85"/>
      <c r="D28" s="29"/>
      <c r="E28" s="29"/>
      <c r="F28" s="29"/>
      <c r="G28" s="29"/>
      <c r="H28" s="90"/>
      <c r="I28" s="132">
        <f t="shared" si="8"/>
        <v>0</v>
      </c>
      <c r="J28" s="86">
        <f t="shared" si="1"/>
        <v>0</v>
      </c>
      <c r="K28" s="87"/>
      <c r="L28" s="87"/>
      <c r="M28" s="91"/>
      <c r="N28" s="148"/>
      <c r="O28" s="193"/>
      <c r="P28" s="193"/>
      <c r="Q28" s="131">
        <f t="shared" si="9"/>
        <v>0</v>
      </c>
      <c r="R28" s="105" t="str">
        <f>IF(J28&gt;Pars!$D$15,1,"")</f>
        <v/>
      </c>
      <c r="S28" s="106" t="str">
        <f t="shared" si="10"/>
        <v/>
      </c>
      <c r="T28" s="106" t="str">
        <f t="shared" si="11"/>
        <v/>
      </c>
      <c r="U28" s="125" t="e">
        <f>IF(#REF!=1,IF(#REF!&gt;0,1,0),0)</f>
        <v>#REF!</v>
      </c>
      <c r="V28" s="123" t="e">
        <f>IF(#REF!=1,IF(LEN(#REF!)&gt;0,1,0),0)</f>
        <v>#REF!</v>
      </c>
    </row>
    <row r="29" spans="1:22" ht="36" customHeight="1" x14ac:dyDescent="0.25">
      <c r="A29" s="89">
        <v>73</v>
      </c>
      <c r="B29" s="29"/>
      <c r="C29" s="85"/>
      <c r="D29" s="29"/>
      <c r="E29" s="29"/>
      <c r="F29" s="29"/>
      <c r="G29" s="29"/>
      <c r="H29" s="90"/>
      <c r="I29" s="132">
        <f t="shared" si="8"/>
        <v>0</v>
      </c>
      <c r="J29" s="86">
        <f t="shared" si="1"/>
        <v>0</v>
      </c>
      <c r="K29" s="87"/>
      <c r="L29" s="87"/>
      <c r="M29" s="91"/>
      <c r="N29" s="148"/>
      <c r="O29" s="193"/>
      <c r="P29" s="193"/>
      <c r="Q29" s="131">
        <f t="shared" si="9"/>
        <v>0</v>
      </c>
      <c r="R29" s="105" t="str">
        <f>IF(J29&gt;Pars!$D$15,1,"")</f>
        <v/>
      </c>
      <c r="S29" s="106" t="str">
        <f t="shared" si="10"/>
        <v/>
      </c>
      <c r="T29" s="106" t="str">
        <f t="shared" si="11"/>
        <v/>
      </c>
      <c r="U29" s="125" t="e">
        <f>IF(#REF!=1,IF(#REF!&gt;0,1,0),0)</f>
        <v>#REF!</v>
      </c>
      <c r="V29" s="123" t="e">
        <f>IF(#REF!=1,IF(LEN(#REF!)&gt;0,1,0),0)</f>
        <v>#REF!</v>
      </c>
    </row>
    <row r="30" spans="1:22" ht="36" customHeight="1" x14ac:dyDescent="0.25">
      <c r="A30" s="89">
        <v>74</v>
      </c>
      <c r="B30" s="29"/>
      <c r="C30" s="85"/>
      <c r="D30" s="29"/>
      <c r="E30" s="29"/>
      <c r="F30" s="29"/>
      <c r="G30" s="29"/>
      <c r="H30" s="90"/>
      <c r="I30" s="132">
        <f t="shared" si="8"/>
        <v>0</v>
      </c>
      <c r="J30" s="86">
        <f t="shared" si="1"/>
        <v>0</v>
      </c>
      <c r="K30" s="87"/>
      <c r="L30" s="87"/>
      <c r="M30" s="91"/>
      <c r="N30" s="148"/>
      <c r="O30" s="193"/>
      <c r="P30" s="193"/>
      <c r="Q30" s="131">
        <f t="shared" si="9"/>
        <v>0</v>
      </c>
      <c r="R30" s="105" t="str">
        <f>IF(J30&gt;Pars!$D$15,1,"")</f>
        <v/>
      </c>
      <c r="S30" s="106" t="str">
        <f t="shared" si="10"/>
        <v/>
      </c>
      <c r="T30" s="106" t="str">
        <f t="shared" si="11"/>
        <v/>
      </c>
      <c r="U30" s="125" t="e">
        <f>IF(#REF!=1,IF(#REF!&gt;0,1,0),0)</f>
        <v>#REF!</v>
      </c>
      <c r="V30" s="123" t="e">
        <f>IF(#REF!=1,IF(LEN(#REF!)&gt;0,1,0),0)</f>
        <v>#REF!</v>
      </c>
    </row>
    <row r="31" spans="1:22" ht="36" customHeight="1" x14ac:dyDescent="0.25">
      <c r="A31" s="89">
        <v>75</v>
      </c>
      <c r="B31" s="29"/>
      <c r="C31" s="85"/>
      <c r="D31" s="29"/>
      <c r="E31" s="29"/>
      <c r="F31" s="29"/>
      <c r="G31" s="29"/>
      <c r="H31" s="90"/>
      <c r="I31" s="132">
        <f t="shared" si="8"/>
        <v>0</v>
      </c>
      <c r="J31" s="86">
        <f t="shared" si="1"/>
        <v>0</v>
      </c>
      <c r="K31" s="87"/>
      <c r="L31" s="87"/>
      <c r="M31" s="91"/>
      <c r="N31" s="148"/>
      <c r="O31" s="193"/>
      <c r="P31" s="193"/>
      <c r="Q31" s="131">
        <f t="shared" si="9"/>
        <v>0</v>
      </c>
      <c r="R31" s="105" t="str">
        <f>IF(J31&gt;Pars!$D$15,1,"")</f>
        <v/>
      </c>
      <c r="S31" s="106" t="str">
        <f t="shared" si="10"/>
        <v/>
      </c>
      <c r="T31" s="106" t="str">
        <f t="shared" si="11"/>
        <v/>
      </c>
      <c r="U31" s="125" t="e">
        <f>IF(#REF!=1,IF(#REF!&gt;0,1,0),0)</f>
        <v>#REF!</v>
      </c>
      <c r="V31" s="123" t="e">
        <f>IF(#REF!=1,IF(LEN(#REF!)&gt;0,1,0),0)</f>
        <v>#REF!</v>
      </c>
    </row>
    <row r="32" spans="1:22" ht="36" customHeight="1" x14ac:dyDescent="0.25">
      <c r="A32" s="89">
        <v>76</v>
      </c>
      <c r="B32" s="29"/>
      <c r="C32" s="85"/>
      <c r="D32" s="29"/>
      <c r="E32" s="29"/>
      <c r="F32" s="29"/>
      <c r="G32" s="29"/>
      <c r="H32" s="90"/>
      <c r="I32" s="132">
        <f t="shared" si="8"/>
        <v>0</v>
      </c>
      <c r="J32" s="86">
        <f t="shared" si="1"/>
        <v>0</v>
      </c>
      <c r="K32" s="87"/>
      <c r="L32" s="87"/>
      <c r="M32" s="91"/>
      <c r="N32" s="148"/>
      <c r="O32" s="193"/>
      <c r="P32" s="193"/>
      <c r="Q32" s="131">
        <f t="shared" si="9"/>
        <v>0</v>
      </c>
      <c r="R32" s="105" t="str">
        <f>IF(J32&gt;Pars!$D$15,1,"")</f>
        <v/>
      </c>
      <c r="S32" s="106" t="str">
        <f t="shared" si="10"/>
        <v/>
      </c>
      <c r="T32" s="106" t="str">
        <f t="shared" si="11"/>
        <v/>
      </c>
      <c r="U32" s="125" t="e">
        <f>IF(#REF!=1,IF(#REF!&gt;0,1,0),0)</f>
        <v>#REF!</v>
      </c>
      <c r="V32" s="123" t="e">
        <f>IF(#REF!=1,IF(LEN(#REF!)&gt;0,1,0),0)</f>
        <v>#REF!</v>
      </c>
    </row>
    <row r="33" spans="1:22" ht="36" customHeight="1" x14ac:dyDescent="0.25">
      <c r="A33" s="89">
        <v>77</v>
      </c>
      <c r="B33" s="29"/>
      <c r="C33" s="85"/>
      <c r="D33" s="29"/>
      <c r="E33" s="29"/>
      <c r="F33" s="29"/>
      <c r="G33" s="29"/>
      <c r="H33" s="90"/>
      <c r="I33" s="132">
        <f t="shared" si="8"/>
        <v>0</v>
      </c>
      <c r="J33" s="86">
        <f t="shared" si="1"/>
        <v>0</v>
      </c>
      <c r="K33" s="87"/>
      <c r="L33" s="87"/>
      <c r="M33" s="91"/>
      <c r="N33" s="148"/>
      <c r="O33" s="193"/>
      <c r="P33" s="193"/>
      <c r="Q33" s="131">
        <f t="shared" si="9"/>
        <v>0</v>
      </c>
      <c r="R33" s="105" t="str">
        <f>IF(J33&gt;Pars!$D$15,1,"")</f>
        <v/>
      </c>
      <c r="S33" s="106" t="str">
        <f t="shared" si="10"/>
        <v/>
      </c>
      <c r="T33" s="106" t="str">
        <f t="shared" si="11"/>
        <v/>
      </c>
      <c r="U33" s="125" t="e">
        <f>IF(#REF!=1,IF(#REF!&gt;0,1,0),0)</f>
        <v>#REF!</v>
      </c>
      <c r="V33" s="123" t="e">
        <f>IF(#REF!=1,IF(LEN(#REF!)&gt;0,1,0),0)</f>
        <v>#REF!</v>
      </c>
    </row>
    <row r="34" spans="1:22" ht="36" customHeight="1" x14ac:dyDescent="0.25">
      <c r="A34" s="89">
        <v>78</v>
      </c>
      <c r="B34" s="29"/>
      <c r="C34" s="85"/>
      <c r="D34" s="29"/>
      <c r="E34" s="29"/>
      <c r="F34" s="29"/>
      <c r="G34" s="29"/>
      <c r="H34" s="90"/>
      <c r="I34" s="132">
        <f t="shared" si="8"/>
        <v>0</v>
      </c>
      <c r="J34" s="86">
        <f t="shared" si="1"/>
        <v>0</v>
      </c>
      <c r="K34" s="87"/>
      <c r="L34" s="87"/>
      <c r="M34" s="91"/>
      <c r="N34" s="148"/>
      <c r="O34" s="193"/>
      <c r="P34" s="193"/>
      <c r="Q34" s="131">
        <f t="shared" si="9"/>
        <v>0</v>
      </c>
      <c r="R34" s="105" t="str">
        <f>IF(J34&gt;Pars!$D$15,1,"")</f>
        <v/>
      </c>
      <c r="S34" s="106" t="str">
        <f t="shared" si="10"/>
        <v/>
      </c>
      <c r="T34" s="106" t="str">
        <f t="shared" si="11"/>
        <v/>
      </c>
      <c r="U34" s="125" t="e">
        <f>IF(#REF!=1,IF(#REF!&gt;0,1,0),0)</f>
        <v>#REF!</v>
      </c>
      <c r="V34" s="123" t="e">
        <f>IF(#REF!=1,IF(LEN(#REF!)&gt;0,1,0),0)</f>
        <v>#REF!</v>
      </c>
    </row>
    <row r="35" spans="1:22" ht="36" customHeight="1" x14ac:dyDescent="0.25">
      <c r="A35" s="89">
        <v>79</v>
      </c>
      <c r="B35" s="29"/>
      <c r="C35" s="85"/>
      <c r="D35" s="29"/>
      <c r="E35" s="29"/>
      <c r="F35" s="29"/>
      <c r="G35" s="29"/>
      <c r="H35" s="90"/>
      <c r="I35" s="132">
        <f t="shared" si="8"/>
        <v>0</v>
      </c>
      <c r="J35" s="86">
        <f t="shared" si="1"/>
        <v>0</v>
      </c>
      <c r="K35" s="87"/>
      <c r="L35" s="87"/>
      <c r="M35" s="91"/>
      <c r="N35" s="148"/>
      <c r="O35" s="193"/>
      <c r="P35" s="193"/>
      <c r="Q35" s="131">
        <f t="shared" si="9"/>
        <v>0</v>
      </c>
      <c r="R35" s="105" t="str">
        <f>IF(J35&gt;Pars!$D$15,1,"")</f>
        <v/>
      </c>
      <c r="S35" s="106" t="str">
        <f t="shared" si="10"/>
        <v/>
      </c>
      <c r="T35" s="106" t="str">
        <f t="shared" si="11"/>
        <v/>
      </c>
      <c r="U35" s="125" t="e">
        <f>IF(#REF!=1,IF(#REF!&gt;0,1,0),0)</f>
        <v>#REF!</v>
      </c>
      <c r="V35" s="123" t="e">
        <f>IF(#REF!=1,IF(LEN(#REF!)&gt;0,1,0),0)</f>
        <v>#REF!</v>
      </c>
    </row>
    <row r="36" spans="1:22" ht="36" customHeight="1" x14ac:dyDescent="0.25">
      <c r="A36" s="89">
        <v>80</v>
      </c>
      <c r="B36" s="29"/>
      <c r="C36" s="85"/>
      <c r="D36" s="29"/>
      <c r="E36" s="29"/>
      <c r="F36" s="29"/>
      <c r="G36" s="29"/>
      <c r="H36" s="90"/>
      <c r="I36" s="132">
        <f t="shared" si="8"/>
        <v>0</v>
      </c>
      <c r="J36" s="86">
        <f t="shared" si="1"/>
        <v>0</v>
      </c>
      <c r="K36" s="87"/>
      <c r="L36" s="87"/>
      <c r="M36" s="91"/>
      <c r="N36" s="148"/>
      <c r="O36" s="193"/>
      <c r="P36" s="193"/>
      <c r="Q36" s="131">
        <f t="shared" si="9"/>
        <v>0</v>
      </c>
      <c r="R36" s="105" t="str">
        <f>IF(J36&gt;Pars!$D$15,1,"")</f>
        <v/>
      </c>
      <c r="S36" s="106" t="str">
        <f t="shared" si="10"/>
        <v/>
      </c>
      <c r="T36" s="106" t="str">
        <f t="shared" si="11"/>
        <v/>
      </c>
      <c r="U36" s="125" t="e">
        <f>IF(#REF!=1,IF(#REF!&gt;0,1,0),0)</f>
        <v>#REF!</v>
      </c>
      <c r="V36" s="123" t="e">
        <f>IF(#REF!=1,IF(LEN(#REF!)&gt;0,1,0),0)</f>
        <v>#REF!</v>
      </c>
    </row>
    <row r="37" spans="1:22" ht="36" customHeight="1" x14ac:dyDescent="0.25">
      <c r="A37" s="89">
        <v>81</v>
      </c>
      <c r="B37" s="29"/>
      <c r="C37" s="85"/>
      <c r="D37" s="29"/>
      <c r="E37" s="29"/>
      <c r="F37" s="29"/>
      <c r="G37" s="29"/>
      <c r="H37" s="90"/>
      <c r="I37" s="132">
        <f t="shared" si="8"/>
        <v>0</v>
      </c>
      <c r="J37" s="86">
        <f t="shared" si="1"/>
        <v>0</v>
      </c>
      <c r="K37" s="87"/>
      <c r="L37" s="87"/>
      <c r="M37" s="91"/>
      <c r="N37" s="148"/>
      <c r="O37" s="193"/>
      <c r="P37" s="193"/>
      <c r="Q37" s="131">
        <f t="shared" si="9"/>
        <v>0</v>
      </c>
      <c r="R37" s="105" t="str">
        <f>IF(J37&gt;Pars!$D$15,1,"")</f>
        <v/>
      </c>
      <c r="S37" s="106" t="str">
        <f t="shared" si="10"/>
        <v/>
      </c>
      <c r="T37" s="106" t="str">
        <f t="shared" si="11"/>
        <v/>
      </c>
      <c r="U37" s="125" t="e">
        <f>IF(#REF!=1,IF(#REF!&gt;0,1,0),0)</f>
        <v>#REF!</v>
      </c>
      <c r="V37" s="123" t="e">
        <f>IF(#REF!=1,IF(LEN(#REF!)&gt;0,1,0),0)</f>
        <v>#REF!</v>
      </c>
    </row>
    <row r="38" spans="1:22" ht="36" customHeight="1" x14ac:dyDescent="0.25">
      <c r="A38" s="89">
        <v>82</v>
      </c>
      <c r="B38" s="29"/>
      <c r="C38" s="85"/>
      <c r="D38" s="29"/>
      <c r="E38" s="29"/>
      <c r="F38" s="29"/>
      <c r="G38" s="29"/>
      <c r="H38" s="90"/>
      <c r="I38" s="132">
        <f t="shared" si="8"/>
        <v>0</v>
      </c>
      <c r="J38" s="86">
        <f t="shared" si="1"/>
        <v>0</v>
      </c>
      <c r="K38" s="87"/>
      <c r="L38" s="87"/>
      <c r="M38" s="91"/>
      <c r="N38" s="148"/>
      <c r="O38" s="193"/>
      <c r="P38" s="193"/>
      <c r="Q38" s="131">
        <f t="shared" si="9"/>
        <v>0</v>
      </c>
      <c r="R38" s="105" t="str">
        <f>IF(J38&gt;Pars!$D$15,1,"")</f>
        <v/>
      </c>
      <c r="S38" s="106" t="str">
        <f t="shared" si="10"/>
        <v/>
      </c>
      <c r="T38" s="106" t="str">
        <f t="shared" si="11"/>
        <v/>
      </c>
      <c r="U38" s="125" t="e">
        <f>IF(#REF!=1,IF(#REF!&gt;0,1,0),0)</f>
        <v>#REF!</v>
      </c>
      <c r="V38" s="123" t="e">
        <f>IF(#REF!=1,IF(LEN(#REF!)&gt;0,1,0),0)</f>
        <v>#REF!</v>
      </c>
    </row>
    <row r="39" spans="1:22" ht="36" customHeight="1" x14ac:dyDescent="0.25">
      <c r="A39" s="89">
        <v>83</v>
      </c>
      <c r="B39" s="29"/>
      <c r="C39" s="85"/>
      <c r="D39" s="29"/>
      <c r="E39" s="29"/>
      <c r="F39" s="29"/>
      <c r="G39" s="29"/>
      <c r="H39" s="90"/>
      <c r="I39" s="132">
        <f t="shared" si="8"/>
        <v>0</v>
      </c>
      <c r="J39" s="86">
        <f t="shared" si="1"/>
        <v>0</v>
      </c>
      <c r="K39" s="87"/>
      <c r="L39" s="87"/>
      <c r="M39" s="91"/>
      <c r="N39" s="148"/>
      <c r="O39" s="193"/>
      <c r="P39" s="193"/>
      <c r="Q39" s="131">
        <f t="shared" si="9"/>
        <v>0</v>
      </c>
      <c r="R39" s="105" t="str">
        <f>IF(J39&gt;Pars!$D$15,1,"")</f>
        <v/>
      </c>
      <c r="S39" s="106" t="str">
        <f t="shared" si="10"/>
        <v/>
      </c>
      <c r="T39" s="106" t="str">
        <f t="shared" si="11"/>
        <v/>
      </c>
      <c r="U39" s="125" t="e">
        <f>IF(#REF!=1,IF(#REF!&gt;0,1,0),0)</f>
        <v>#REF!</v>
      </c>
      <c r="V39" s="123" t="e">
        <f>IF(#REF!=1,IF(LEN(#REF!)&gt;0,1,0),0)</f>
        <v>#REF!</v>
      </c>
    </row>
    <row r="40" spans="1:22" ht="36" customHeight="1" x14ac:dyDescent="0.25">
      <c r="A40" s="89">
        <v>84</v>
      </c>
      <c r="B40" s="29"/>
      <c r="C40" s="85"/>
      <c r="D40" s="29"/>
      <c r="E40" s="29"/>
      <c r="F40" s="29"/>
      <c r="G40" s="29"/>
      <c r="H40" s="90"/>
      <c r="I40" s="132">
        <f t="shared" si="8"/>
        <v>0</v>
      </c>
      <c r="J40" s="86">
        <f t="shared" si="1"/>
        <v>0</v>
      </c>
      <c r="K40" s="87"/>
      <c r="L40" s="87"/>
      <c r="M40" s="91"/>
      <c r="N40" s="148"/>
      <c r="O40" s="193"/>
      <c r="P40" s="193"/>
      <c r="Q40" s="131">
        <f t="shared" si="9"/>
        <v>0</v>
      </c>
      <c r="R40" s="105" t="str">
        <f>IF(J40&gt;Pars!$D$15,1,"")</f>
        <v/>
      </c>
      <c r="S40" s="106" t="str">
        <f t="shared" si="10"/>
        <v/>
      </c>
      <c r="T40" s="106" t="str">
        <f t="shared" si="11"/>
        <v/>
      </c>
      <c r="U40" s="125" t="e">
        <f>IF(#REF!=1,IF(#REF!&gt;0,1,0),0)</f>
        <v>#REF!</v>
      </c>
      <c r="V40" s="123" t="e">
        <f>IF(#REF!=1,IF(LEN(#REF!)&gt;0,1,0),0)</f>
        <v>#REF!</v>
      </c>
    </row>
    <row r="41" spans="1:22" ht="36" customHeight="1" x14ac:dyDescent="0.25">
      <c r="A41" s="89">
        <v>85</v>
      </c>
      <c r="B41" s="29"/>
      <c r="C41" s="85"/>
      <c r="D41" s="29"/>
      <c r="E41" s="29"/>
      <c r="F41" s="29"/>
      <c r="G41" s="29"/>
      <c r="H41" s="90"/>
      <c r="I41" s="132">
        <f t="shared" si="8"/>
        <v>0</v>
      </c>
      <c r="J41" s="86">
        <f t="shared" si="1"/>
        <v>0</v>
      </c>
      <c r="K41" s="87"/>
      <c r="L41" s="87"/>
      <c r="M41" s="91"/>
      <c r="N41" s="148"/>
      <c r="O41" s="193"/>
      <c r="P41" s="193"/>
      <c r="Q41" s="131">
        <f t="shared" si="9"/>
        <v>0</v>
      </c>
      <c r="R41" s="105" t="str">
        <f>IF(J41&gt;Pars!$D$15,1,"")</f>
        <v/>
      </c>
      <c r="S41" s="106" t="str">
        <f t="shared" si="10"/>
        <v/>
      </c>
      <c r="T41" s="106" t="str">
        <f t="shared" si="11"/>
        <v/>
      </c>
      <c r="U41" s="125" t="e">
        <f>IF(#REF!=1,IF(#REF!&gt;0,1,0),0)</f>
        <v>#REF!</v>
      </c>
      <c r="V41" s="123" t="e">
        <f>IF(#REF!=1,IF(LEN(#REF!)&gt;0,1,0),0)</f>
        <v>#REF!</v>
      </c>
    </row>
    <row r="42" spans="1:22" ht="36" customHeight="1" x14ac:dyDescent="0.25">
      <c r="A42" s="89">
        <v>86</v>
      </c>
      <c r="B42" s="29"/>
      <c r="C42" s="85"/>
      <c r="D42" s="29"/>
      <c r="E42" s="29"/>
      <c r="F42" s="29"/>
      <c r="G42" s="29"/>
      <c r="H42" s="90"/>
      <c r="I42" s="132">
        <f t="shared" si="8"/>
        <v>0</v>
      </c>
      <c r="J42" s="86">
        <f t="shared" si="1"/>
        <v>0</v>
      </c>
      <c r="K42" s="87"/>
      <c r="L42" s="87"/>
      <c r="M42" s="91"/>
      <c r="N42" s="148"/>
      <c r="O42" s="193"/>
      <c r="P42" s="193"/>
      <c r="Q42" s="131">
        <f t="shared" si="9"/>
        <v>0</v>
      </c>
      <c r="R42" s="105" t="str">
        <f>IF(J42&gt;Pars!$D$15,1,"")</f>
        <v/>
      </c>
      <c r="S42" s="106" t="str">
        <f t="shared" si="10"/>
        <v/>
      </c>
      <c r="T42" s="106" t="str">
        <f t="shared" si="11"/>
        <v/>
      </c>
      <c r="U42" s="125" t="e">
        <f>IF(#REF!=1,IF(#REF!&gt;0,1,0),0)</f>
        <v>#REF!</v>
      </c>
      <c r="V42" s="123" t="e">
        <f>IF(#REF!=1,IF(LEN(#REF!)&gt;0,1,0),0)</f>
        <v>#REF!</v>
      </c>
    </row>
    <row r="43" spans="1:22" ht="36" customHeight="1" x14ac:dyDescent="0.25">
      <c r="A43" s="89">
        <v>87</v>
      </c>
      <c r="B43" s="29"/>
      <c r="C43" s="85"/>
      <c r="D43" s="29"/>
      <c r="E43" s="29"/>
      <c r="F43" s="29"/>
      <c r="G43" s="29"/>
      <c r="H43" s="90"/>
      <c r="I43" s="132">
        <f t="shared" si="8"/>
        <v>0</v>
      </c>
      <c r="J43" s="86">
        <f t="shared" si="1"/>
        <v>0</v>
      </c>
      <c r="K43" s="87"/>
      <c r="L43" s="87"/>
      <c r="M43" s="91"/>
      <c r="N43" s="148"/>
      <c r="O43" s="193"/>
      <c r="P43" s="193"/>
      <c r="Q43" s="131">
        <f t="shared" si="9"/>
        <v>0</v>
      </c>
      <c r="R43" s="105" t="str">
        <f>IF(J43&gt;Pars!$D$15,1,"")</f>
        <v/>
      </c>
      <c r="S43" s="106" t="str">
        <f t="shared" si="10"/>
        <v/>
      </c>
      <c r="T43" s="106" t="str">
        <f t="shared" si="11"/>
        <v/>
      </c>
      <c r="U43" s="125" t="e">
        <f>IF(#REF!=1,IF(#REF!&gt;0,1,0),0)</f>
        <v>#REF!</v>
      </c>
      <c r="V43" s="123" t="e">
        <f>IF(#REF!=1,IF(LEN(#REF!)&gt;0,1,0),0)</f>
        <v>#REF!</v>
      </c>
    </row>
    <row r="44" spans="1:22" ht="36" customHeight="1" x14ac:dyDescent="0.25">
      <c r="A44" s="89">
        <v>88</v>
      </c>
      <c r="B44" s="29"/>
      <c r="C44" s="85"/>
      <c r="D44" s="29"/>
      <c r="E44" s="29"/>
      <c r="F44" s="29"/>
      <c r="G44" s="29"/>
      <c r="H44" s="90"/>
      <c r="I44" s="132">
        <f t="shared" si="8"/>
        <v>0</v>
      </c>
      <c r="J44" s="86">
        <f t="shared" si="1"/>
        <v>0</v>
      </c>
      <c r="K44" s="87"/>
      <c r="L44" s="87"/>
      <c r="M44" s="91"/>
      <c r="N44" s="148"/>
      <c r="O44" s="193"/>
      <c r="P44" s="193"/>
      <c r="Q44" s="131">
        <f t="shared" si="9"/>
        <v>0</v>
      </c>
      <c r="R44" s="105" t="str">
        <f>IF(J44&gt;Pars!$D$15,1,"")</f>
        <v/>
      </c>
      <c r="S44" s="106" t="str">
        <f t="shared" si="10"/>
        <v/>
      </c>
      <c r="T44" s="106" t="str">
        <f t="shared" si="11"/>
        <v/>
      </c>
      <c r="U44" s="125" t="e">
        <f>IF(#REF!=1,IF(#REF!&gt;0,1,0),0)</f>
        <v>#REF!</v>
      </c>
      <c r="V44" s="123" t="e">
        <f>IF(#REF!=1,IF(LEN(#REF!)&gt;0,1,0),0)</f>
        <v>#REF!</v>
      </c>
    </row>
    <row r="45" spans="1:22" ht="36" customHeight="1" x14ac:dyDescent="0.25">
      <c r="A45" s="89">
        <v>89</v>
      </c>
      <c r="B45" s="29"/>
      <c r="C45" s="85"/>
      <c r="D45" s="29"/>
      <c r="E45" s="29"/>
      <c r="F45" s="29"/>
      <c r="G45" s="29"/>
      <c r="H45" s="90"/>
      <c r="I45" s="132">
        <f t="shared" si="8"/>
        <v>0</v>
      </c>
      <c r="J45" s="86">
        <f t="shared" si="1"/>
        <v>0</v>
      </c>
      <c r="K45" s="87"/>
      <c r="L45" s="87"/>
      <c r="M45" s="91"/>
      <c r="N45" s="148"/>
      <c r="O45" s="193"/>
      <c r="P45" s="193"/>
      <c r="Q45" s="131">
        <f t="shared" si="9"/>
        <v>0</v>
      </c>
      <c r="R45" s="105" t="str">
        <f>IF(J45&gt;Pars!$D$15,1,"")</f>
        <v/>
      </c>
      <c r="S45" s="106" t="str">
        <f t="shared" si="10"/>
        <v/>
      </c>
      <c r="T45" s="106" t="str">
        <f t="shared" si="11"/>
        <v/>
      </c>
      <c r="U45" s="125" t="e">
        <f>IF(#REF!=1,IF(#REF!&gt;0,1,0),0)</f>
        <v>#REF!</v>
      </c>
      <c r="V45" s="123" t="e">
        <f>IF(#REF!=1,IF(LEN(#REF!)&gt;0,1,0),0)</f>
        <v>#REF!</v>
      </c>
    </row>
    <row r="46" spans="1:22" ht="36" customHeight="1" x14ac:dyDescent="0.25">
      <c r="A46" s="89">
        <v>90</v>
      </c>
      <c r="B46" s="29"/>
      <c r="C46" s="85"/>
      <c r="D46" s="29"/>
      <c r="E46" s="29"/>
      <c r="F46" s="29"/>
      <c r="G46" s="29"/>
      <c r="H46" s="90"/>
      <c r="I46" s="132">
        <f t="shared" si="8"/>
        <v>0</v>
      </c>
      <c r="J46" s="86">
        <f t="shared" si="1"/>
        <v>0</v>
      </c>
      <c r="K46" s="87"/>
      <c r="L46" s="87"/>
      <c r="M46" s="91"/>
      <c r="N46" s="148"/>
      <c r="O46" s="193"/>
      <c r="P46" s="193"/>
      <c r="Q46" s="131">
        <f t="shared" si="9"/>
        <v>0</v>
      </c>
      <c r="R46" s="105" t="str">
        <f>IF(J46&gt;Pars!$D$15,1,"")</f>
        <v/>
      </c>
      <c r="S46" s="106" t="str">
        <f t="shared" si="10"/>
        <v/>
      </c>
      <c r="T46" s="106" t="str">
        <f t="shared" si="11"/>
        <v/>
      </c>
      <c r="U46" s="125" t="e">
        <f>IF(#REF!=1,IF(#REF!&gt;0,1,0),0)</f>
        <v>#REF!</v>
      </c>
      <c r="V46" s="123" t="e">
        <f>IF(#REF!=1,IF(LEN(#REF!)&gt;0,1,0),0)</f>
        <v>#REF!</v>
      </c>
    </row>
    <row r="47" spans="1:22" ht="36" customHeight="1" x14ac:dyDescent="0.25">
      <c r="A47" s="89">
        <v>91</v>
      </c>
      <c r="B47" s="29"/>
      <c r="C47" s="85"/>
      <c r="D47" s="29"/>
      <c r="E47" s="29"/>
      <c r="F47" s="29"/>
      <c r="G47" s="29"/>
      <c r="H47" s="90"/>
      <c r="I47" s="132">
        <f t="shared" si="8"/>
        <v>0</v>
      </c>
      <c r="J47" s="86">
        <f t="shared" si="1"/>
        <v>0</v>
      </c>
      <c r="K47" s="87"/>
      <c r="L47" s="87"/>
      <c r="M47" s="91"/>
      <c r="N47" s="148"/>
      <c r="O47" s="193"/>
      <c r="P47" s="193"/>
      <c r="Q47" s="131">
        <f t="shared" si="9"/>
        <v>0</v>
      </c>
      <c r="R47" s="105" t="str">
        <f>IF(J47&gt;Pars!$D$15,1,"")</f>
        <v/>
      </c>
      <c r="S47" s="106" t="str">
        <f t="shared" si="10"/>
        <v/>
      </c>
      <c r="T47" s="106" t="str">
        <f t="shared" si="11"/>
        <v/>
      </c>
      <c r="U47" s="125" t="e">
        <f>IF(#REF!=1,IF(#REF!&gt;0,1,0),0)</f>
        <v>#REF!</v>
      </c>
      <c r="V47" s="123" t="e">
        <f>IF(#REF!=1,IF(LEN(#REF!)&gt;0,1,0),0)</f>
        <v>#REF!</v>
      </c>
    </row>
    <row r="48" spans="1:22" ht="36" customHeight="1" x14ac:dyDescent="0.25">
      <c r="A48" s="89">
        <v>92</v>
      </c>
      <c r="B48" s="29"/>
      <c r="C48" s="85"/>
      <c r="D48" s="29"/>
      <c r="E48" s="29"/>
      <c r="F48" s="29"/>
      <c r="G48" s="29"/>
      <c r="H48" s="90"/>
      <c r="I48" s="132">
        <f t="shared" si="8"/>
        <v>0</v>
      </c>
      <c r="J48" s="86">
        <f t="shared" si="1"/>
        <v>0</v>
      </c>
      <c r="K48" s="87"/>
      <c r="L48" s="87"/>
      <c r="M48" s="91"/>
      <c r="N48" s="148"/>
      <c r="O48" s="193"/>
      <c r="P48" s="193"/>
      <c r="Q48" s="131">
        <f t="shared" si="9"/>
        <v>0</v>
      </c>
      <c r="R48" s="105" t="str">
        <f>IF(J48&gt;Pars!$D$15,1,"")</f>
        <v/>
      </c>
      <c r="S48" s="106" t="str">
        <f t="shared" si="10"/>
        <v/>
      </c>
      <c r="T48" s="106" t="str">
        <f t="shared" si="11"/>
        <v/>
      </c>
      <c r="U48" s="125" t="e">
        <f>IF(#REF!=1,IF(#REF!&gt;0,1,0),0)</f>
        <v>#REF!</v>
      </c>
      <c r="V48" s="123" t="e">
        <f>IF(#REF!=1,IF(LEN(#REF!)&gt;0,1,0),0)</f>
        <v>#REF!</v>
      </c>
    </row>
    <row r="49" spans="1:22" ht="36" customHeight="1" x14ac:dyDescent="0.25">
      <c r="A49" s="89">
        <v>93</v>
      </c>
      <c r="B49" s="29"/>
      <c r="C49" s="85"/>
      <c r="D49" s="29"/>
      <c r="E49" s="29"/>
      <c r="F49" s="29"/>
      <c r="G49" s="29"/>
      <c r="H49" s="90"/>
      <c r="I49" s="132">
        <f t="shared" si="8"/>
        <v>0</v>
      </c>
      <c r="J49" s="86">
        <f t="shared" si="1"/>
        <v>0</v>
      </c>
      <c r="K49" s="87"/>
      <c r="L49" s="87"/>
      <c r="M49" s="91"/>
      <c r="N49" s="148"/>
      <c r="O49" s="193"/>
      <c r="P49" s="193"/>
      <c r="Q49" s="131">
        <f t="shared" si="9"/>
        <v>0</v>
      </c>
      <c r="R49" s="105" t="str">
        <f>IF(J49&gt;Pars!$D$15,1,"")</f>
        <v/>
      </c>
      <c r="S49" s="106" t="str">
        <f t="shared" si="10"/>
        <v/>
      </c>
      <c r="T49" s="106" t="str">
        <f t="shared" si="11"/>
        <v/>
      </c>
      <c r="U49" s="125" t="e">
        <f>IF(#REF!=1,IF(#REF!&gt;0,1,0),0)</f>
        <v>#REF!</v>
      </c>
      <c r="V49" s="123" t="e">
        <f>IF(#REF!=1,IF(LEN(#REF!)&gt;0,1,0),0)</f>
        <v>#REF!</v>
      </c>
    </row>
    <row r="50" spans="1:22" ht="36" customHeight="1" x14ac:dyDescent="0.25">
      <c r="A50" s="89">
        <v>94</v>
      </c>
      <c r="B50" s="29"/>
      <c r="C50" s="85"/>
      <c r="D50" s="29"/>
      <c r="E50" s="29"/>
      <c r="F50" s="29"/>
      <c r="G50" s="29"/>
      <c r="H50" s="90"/>
      <c r="I50" s="132">
        <f t="shared" si="8"/>
        <v>0</v>
      </c>
      <c r="J50" s="86">
        <f t="shared" si="1"/>
        <v>0</v>
      </c>
      <c r="K50" s="87"/>
      <c r="L50" s="87"/>
      <c r="M50" s="91"/>
      <c r="N50" s="148"/>
      <c r="O50" s="193"/>
      <c r="P50" s="193"/>
      <c r="Q50" s="131">
        <f t="shared" si="9"/>
        <v>0</v>
      </c>
      <c r="R50" s="105" t="str">
        <f>IF(J50&gt;Pars!$D$15,1,"")</f>
        <v/>
      </c>
      <c r="S50" s="106" t="str">
        <f t="shared" si="10"/>
        <v/>
      </c>
      <c r="T50" s="106" t="str">
        <f t="shared" si="11"/>
        <v/>
      </c>
      <c r="U50" s="125" t="e">
        <f>IF(#REF!=1,IF(#REF!&gt;0,1,0),0)</f>
        <v>#REF!</v>
      </c>
      <c r="V50" s="123" t="e">
        <f>IF(#REF!=1,IF(LEN(#REF!)&gt;0,1,0),0)</f>
        <v>#REF!</v>
      </c>
    </row>
    <row r="51" spans="1:22" ht="36" customHeight="1" x14ac:dyDescent="0.25">
      <c r="A51" s="89">
        <v>95</v>
      </c>
      <c r="B51" s="29"/>
      <c r="C51" s="85"/>
      <c r="D51" s="29"/>
      <c r="E51" s="29"/>
      <c r="F51" s="29"/>
      <c r="G51" s="29"/>
      <c r="H51" s="90"/>
      <c r="I51" s="132">
        <f t="shared" si="8"/>
        <v>0</v>
      </c>
      <c r="J51" s="86">
        <f t="shared" si="1"/>
        <v>0</v>
      </c>
      <c r="K51" s="87"/>
      <c r="L51" s="87"/>
      <c r="M51" s="91"/>
      <c r="N51" s="148"/>
      <c r="O51" s="193"/>
      <c r="P51" s="193"/>
      <c r="Q51" s="131">
        <f t="shared" si="9"/>
        <v>0</v>
      </c>
      <c r="R51" s="105" t="str">
        <f>IF(J51&gt;Pars!$D$15,1,"")</f>
        <v/>
      </c>
      <c r="S51" s="106" t="str">
        <f t="shared" si="10"/>
        <v/>
      </c>
      <c r="T51" s="106" t="str">
        <f t="shared" si="11"/>
        <v/>
      </c>
      <c r="U51" s="125" t="e">
        <f>IF(#REF!=1,IF(#REF!&gt;0,1,0),0)</f>
        <v>#REF!</v>
      </c>
      <c r="V51" s="123" t="e">
        <f>IF(#REF!=1,IF(LEN(#REF!)&gt;0,1,0),0)</f>
        <v>#REF!</v>
      </c>
    </row>
    <row r="52" spans="1:22" ht="36" customHeight="1" x14ac:dyDescent="0.25">
      <c r="A52" s="89">
        <v>96</v>
      </c>
      <c r="B52" s="29"/>
      <c r="C52" s="85"/>
      <c r="D52" s="29"/>
      <c r="E52" s="29"/>
      <c r="F52" s="29"/>
      <c r="G52" s="29"/>
      <c r="H52" s="90"/>
      <c r="I52" s="132">
        <f t="shared" si="8"/>
        <v>0</v>
      </c>
      <c r="J52" s="86">
        <f t="shared" si="1"/>
        <v>0</v>
      </c>
      <c r="K52" s="87"/>
      <c r="L52" s="87"/>
      <c r="M52" s="91"/>
      <c r="N52" s="148"/>
      <c r="O52" s="193"/>
      <c r="P52" s="193"/>
      <c r="Q52" s="131">
        <f t="shared" si="9"/>
        <v>0</v>
      </c>
      <c r="R52" s="105" t="str">
        <f>IF(J52&gt;Pars!$D$15,1,"")</f>
        <v/>
      </c>
      <c r="S52" s="106" t="str">
        <f t="shared" si="10"/>
        <v/>
      </c>
      <c r="T52" s="106" t="str">
        <f t="shared" si="11"/>
        <v/>
      </c>
      <c r="U52" s="125" t="e">
        <f>IF(#REF!=1,IF(#REF!&gt;0,1,0),0)</f>
        <v>#REF!</v>
      </c>
      <c r="V52" s="123" t="e">
        <f>IF(#REF!=1,IF(LEN(#REF!)&gt;0,1,0),0)</f>
        <v>#REF!</v>
      </c>
    </row>
    <row r="53" spans="1:22" ht="36" customHeight="1" x14ac:dyDescent="0.25">
      <c r="A53" s="89">
        <v>97</v>
      </c>
      <c r="B53" s="29"/>
      <c r="C53" s="85"/>
      <c r="D53" s="29"/>
      <c r="E53" s="29"/>
      <c r="F53" s="29"/>
      <c r="G53" s="29"/>
      <c r="H53" s="90"/>
      <c r="I53" s="132">
        <f t="shared" si="8"/>
        <v>0</v>
      </c>
      <c r="J53" s="86">
        <f t="shared" si="1"/>
        <v>0</v>
      </c>
      <c r="K53" s="87"/>
      <c r="L53" s="87"/>
      <c r="M53" s="91"/>
      <c r="N53" s="148"/>
      <c r="O53" s="193"/>
      <c r="P53" s="193"/>
      <c r="Q53" s="131">
        <f t="shared" si="9"/>
        <v>0</v>
      </c>
      <c r="R53" s="105" t="str">
        <f>IF(J53&gt;Pars!$D$15,1,"")</f>
        <v/>
      </c>
      <c r="S53" s="106" t="str">
        <f t="shared" si="10"/>
        <v/>
      </c>
      <c r="T53" s="106" t="str">
        <f t="shared" si="11"/>
        <v/>
      </c>
      <c r="U53" s="125" t="e">
        <f>IF(#REF!=1,IF(#REF!&gt;0,1,0),0)</f>
        <v>#REF!</v>
      </c>
      <c r="V53" s="123" t="e">
        <f>IF(#REF!=1,IF(LEN(#REF!)&gt;0,1,0),0)</f>
        <v>#REF!</v>
      </c>
    </row>
    <row r="54" spans="1:22" ht="36" customHeight="1" x14ac:dyDescent="0.25">
      <c r="A54" s="89">
        <v>98</v>
      </c>
      <c r="B54" s="29"/>
      <c r="C54" s="85"/>
      <c r="D54" s="29"/>
      <c r="E54" s="29"/>
      <c r="F54" s="29"/>
      <c r="G54" s="29"/>
      <c r="H54" s="90"/>
      <c r="I54" s="132">
        <f t="shared" si="8"/>
        <v>0</v>
      </c>
      <c r="J54" s="86">
        <f t="shared" si="1"/>
        <v>0</v>
      </c>
      <c r="K54" s="87"/>
      <c r="L54" s="87"/>
      <c r="M54" s="91"/>
      <c r="N54" s="88"/>
      <c r="O54" s="194"/>
      <c r="P54" s="194"/>
      <c r="Q54" s="131">
        <f t="shared" si="9"/>
        <v>0</v>
      </c>
      <c r="R54" s="105" t="str">
        <f>IF(J54&gt;Pars!$D$15,1,"")</f>
        <v/>
      </c>
      <c r="S54" s="106" t="str">
        <f t="shared" si="10"/>
        <v/>
      </c>
      <c r="T54" s="106" t="str">
        <f t="shared" si="11"/>
        <v/>
      </c>
      <c r="U54" s="125" t="e">
        <f>IF(#REF!=1,IF(#REF!&gt;0,1,0),0)</f>
        <v>#REF!</v>
      </c>
      <c r="V54" s="123" t="e">
        <f>IF(#REF!=1,IF(LEN(#REF!)&gt;0,1,0),0)</f>
        <v>#REF!</v>
      </c>
    </row>
    <row r="55" spans="1:22" ht="36" customHeight="1" x14ac:dyDescent="0.25">
      <c r="A55" s="89">
        <v>99</v>
      </c>
      <c r="B55" s="29"/>
      <c r="C55" s="85"/>
      <c r="D55" s="29"/>
      <c r="E55" s="29"/>
      <c r="F55" s="29"/>
      <c r="G55" s="29"/>
      <c r="H55" s="90"/>
      <c r="I55" s="132">
        <f t="shared" si="8"/>
        <v>0</v>
      </c>
      <c r="J55" s="86">
        <f t="shared" si="1"/>
        <v>0</v>
      </c>
      <c r="K55" s="87"/>
      <c r="L55" s="87"/>
      <c r="M55" s="91"/>
      <c r="N55" s="88"/>
      <c r="O55" s="194"/>
      <c r="P55" s="194"/>
      <c r="Q55" s="131">
        <f t="shared" si="9"/>
        <v>0</v>
      </c>
      <c r="R55" s="105" t="str">
        <f>IF(J55&gt;Pars!$D$15,1,"")</f>
        <v/>
      </c>
      <c r="S55" s="106" t="str">
        <f t="shared" si="10"/>
        <v/>
      </c>
      <c r="T55" s="106" t="str">
        <f t="shared" si="11"/>
        <v/>
      </c>
      <c r="U55" s="125" t="e">
        <f>IF(#REF!=1,IF(#REF!&gt;0,1,0),0)</f>
        <v>#REF!</v>
      </c>
      <c r="V55" s="123" t="e">
        <f>IF(#REF!=1,IF(LEN(#REF!)&gt;0,1,0),0)</f>
        <v>#REF!</v>
      </c>
    </row>
    <row r="56" spans="1:22" ht="36" customHeight="1" x14ac:dyDescent="0.25">
      <c r="A56" s="92">
        <v>100</v>
      </c>
      <c r="B56" s="29"/>
      <c r="C56" s="85"/>
      <c r="D56" s="29"/>
      <c r="E56" s="29"/>
      <c r="F56" s="29"/>
      <c r="G56" s="29"/>
      <c r="H56" s="90"/>
      <c r="I56" s="132">
        <f t="shared" si="8"/>
        <v>0</v>
      </c>
      <c r="J56" s="86">
        <f t="shared" si="1"/>
        <v>0</v>
      </c>
      <c r="K56" s="87"/>
      <c r="L56" s="87"/>
      <c r="M56" s="91"/>
      <c r="N56" s="88"/>
      <c r="O56" s="194"/>
      <c r="P56" s="194"/>
      <c r="Q56" s="131">
        <f t="shared" si="9"/>
        <v>0</v>
      </c>
      <c r="R56" s="105" t="str">
        <f>IF(J56&gt;Pars!$D$15,1,"")</f>
        <v/>
      </c>
      <c r="S56" s="106" t="str">
        <f t="shared" si="10"/>
        <v/>
      </c>
      <c r="T56" s="106" t="str">
        <f t="shared" si="11"/>
        <v/>
      </c>
      <c r="U56" s="125" t="e">
        <f>IF(#REF!=1,IF(#REF!&gt;0,1,0),0)</f>
        <v>#REF!</v>
      </c>
      <c r="V56" s="123" t="e">
        <f>IF(#REF!=1,IF(LEN(#REF!)&gt;0,1,0),0)</f>
        <v>#REF!</v>
      </c>
    </row>
    <row r="57" spans="1:22" ht="36" customHeight="1" x14ac:dyDescent="0.25">
      <c r="U57" s="125" t="e">
        <f>IF(#REF!=1,IF(#REF!&gt;0,1,0),0)</f>
        <v>#REF!</v>
      </c>
      <c r="V57" s="123" t="e">
        <f>IF(#REF!=1,IF(LEN(#REF!)&gt;0,1,0),0)</f>
        <v>#REF!</v>
      </c>
    </row>
    <row r="58" spans="1:22" ht="36" customHeight="1" x14ac:dyDescent="0.25">
      <c r="U58" s="125" t="e">
        <f>IF(#REF!=1,IF(#REF!&gt;0,1,0),0)</f>
        <v>#REF!</v>
      </c>
      <c r="V58" s="123" t="e">
        <f>IF(#REF!=1,IF(LEN(#REF!)&gt;0,1,0),0)</f>
        <v>#REF!</v>
      </c>
    </row>
    <row r="59" spans="1:22" ht="36" customHeight="1" x14ac:dyDescent="0.25">
      <c r="U59" s="125" t="e">
        <f>IF(#REF!=1,IF(#REF!&gt;0,1,0),0)</f>
        <v>#REF!</v>
      </c>
      <c r="V59" s="123" t="e">
        <f>IF(#REF!=1,IF(LEN(#REF!)&gt;0,1,0),0)</f>
        <v>#REF!</v>
      </c>
    </row>
    <row r="60" spans="1:22" ht="36" customHeight="1" x14ac:dyDescent="0.25">
      <c r="U60" s="125" t="e">
        <f>IF(#REF!=1,IF(#REF!&gt;0,1,0),0)</f>
        <v>#REF!</v>
      </c>
      <c r="V60" s="123" t="e">
        <f>IF(#REF!=1,IF(LEN(#REF!)&gt;0,1,0),0)</f>
        <v>#REF!</v>
      </c>
    </row>
    <row r="61" spans="1:22" ht="36" customHeight="1" x14ac:dyDescent="0.25">
      <c r="U61" s="125" t="e">
        <f>IF(#REF!=1,IF(#REF!&gt;0,1,0),0)</f>
        <v>#REF!</v>
      </c>
      <c r="V61" s="123" t="e">
        <f>IF(#REF!=1,IF(LEN(#REF!)&gt;0,1,0),0)</f>
        <v>#REF!</v>
      </c>
    </row>
    <row r="62" spans="1:22" ht="36" customHeight="1" x14ac:dyDescent="0.25">
      <c r="U62" s="125" t="e">
        <f>IF(#REF!=1,IF(#REF!&gt;0,1,0),0)</f>
        <v>#REF!</v>
      </c>
      <c r="V62" s="123" t="e">
        <f>IF(#REF!=1,IF(LEN(#REF!)&gt;0,1,0),0)</f>
        <v>#REF!</v>
      </c>
    </row>
    <row r="63" spans="1:22" ht="36" customHeight="1" x14ac:dyDescent="0.25">
      <c r="U63" s="125" t="e">
        <f>IF(#REF!=1,IF(#REF!&gt;0,1,0),0)</f>
        <v>#REF!</v>
      </c>
      <c r="V63" s="123" t="e">
        <f>IF(#REF!=1,IF(LEN(#REF!)&gt;0,1,0),0)</f>
        <v>#REF!</v>
      </c>
    </row>
    <row r="64" spans="1:22" ht="36" customHeight="1" x14ac:dyDescent="0.25">
      <c r="U64" s="125" t="e">
        <f>IF(#REF!=1,IF(#REF!&gt;0,1,0),0)</f>
        <v>#REF!</v>
      </c>
      <c r="V64" s="123" t="e">
        <f>IF(#REF!=1,IF(LEN(#REF!)&gt;0,1,0),0)</f>
        <v>#REF!</v>
      </c>
    </row>
    <row r="65" spans="21:22" ht="36" customHeight="1" x14ac:dyDescent="0.25">
      <c r="U65" s="125" t="e">
        <f>IF(#REF!=1,IF(#REF!&gt;0,1,0),0)</f>
        <v>#REF!</v>
      </c>
      <c r="V65" s="123" t="e">
        <f>IF(#REF!=1,IF(LEN(#REF!)&gt;0,1,0),0)</f>
        <v>#REF!</v>
      </c>
    </row>
    <row r="66" spans="21:22" ht="36" customHeight="1" x14ac:dyDescent="0.25">
      <c r="U66" s="125" t="e">
        <f>IF(#REF!=1,IF(#REF!&gt;0,1,0),0)</f>
        <v>#REF!</v>
      </c>
      <c r="V66" s="123" t="e">
        <f>IF(#REF!=1,IF(LEN(#REF!)&gt;0,1,0),0)</f>
        <v>#REF!</v>
      </c>
    </row>
    <row r="67" spans="21:22" ht="36" customHeight="1" x14ac:dyDescent="0.25">
      <c r="U67" s="125">
        <f>IF(R17=1,IF(L17&gt;0,1,0),0)</f>
        <v>0</v>
      </c>
      <c r="V67" s="123">
        <f>IF(S17=1,IF(LEN(N17)&gt;0,1,0),0)</f>
        <v>0</v>
      </c>
    </row>
    <row r="68" spans="21:22" ht="36" customHeight="1" x14ac:dyDescent="0.25">
      <c r="U68" s="125">
        <f>IF(R18=1,IF(L18&gt;0,1,0),0)</f>
        <v>0</v>
      </c>
      <c r="V68" s="123">
        <f>IF(S18=1,IF(LEN(N18)&gt;0,1,0),0)</f>
        <v>0</v>
      </c>
    </row>
    <row r="69" spans="21:22" ht="36" customHeight="1" x14ac:dyDescent="0.25">
      <c r="U69" s="125">
        <f>IF(R19=1,IF(L19&gt;0,1,0),0)</f>
        <v>0</v>
      </c>
      <c r="V69" s="123">
        <f>IF(S19=1,IF(LEN(N19)&gt;0,1,0),0)</f>
        <v>0</v>
      </c>
    </row>
    <row r="70" spans="21:22" ht="36" customHeight="1" x14ac:dyDescent="0.25">
      <c r="U70" s="125">
        <f>IF(R20=1,IF(L20&gt;0,1,0),0)</f>
        <v>0</v>
      </c>
      <c r="V70" s="123">
        <f>IF(S20=1,IF(LEN(N20)&gt;0,1,0),0)</f>
        <v>0</v>
      </c>
    </row>
    <row r="71" spans="21:22" ht="36" customHeight="1" x14ac:dyDescent="0.25">
      <c r="U71" s="125">
        <f>IF(R21=1,IF(L21&gt;0,1,0),0)</f>
        <v>0</v>
      </c>
      <c r="V71" s="123">
        <f>IF(S21=1,IF(LEN(N21)&gt;0,1,0),0)</f>
        <v>0</v>
      </c>
    </row>
    <row r="72" spans="21:22" ht="36" customHeight="1" x14ac:dyDescent="0.25">
      <c r="U72" s="125">
        <f t="shared" ref="U72:U106" si="12">IF(R22=1,IF(L22&gt;0,1,0),0)</f>
        <v>0</v>
      </c>
      <c r="V72" s="123">
        <f t="shared" ref="V72:V106" si="13">IF(S22=1,IF(LEN(N22)&gt;0,1,0),0)</f>
        <v>0</v>
      </c>
    </row>
    <row r="73" spans="21:22" ht="36" customHeight="1" x14ac:dyDescent="0.25">
      <c r="U73" s="125">
        <f t="shared" si="12"/>
        <v>0</v>
      </c>
      <c r="V73" s="123">
        <f t="shared" si="13"/>
        <v>0</v>
      </c>
    </row>
    <row r="74" spans="21:22" ht="36" customHeight="1" x14ac:dyDescent="0.25">
      <c r="U74" s="125">
        <f t="shared" si="12"/>
        <v>0</v>
      </c>
      <c r="V74" s="123">
        <f t="shared" si="13"/>
        <v>0</v>
      </c>
    </row>
    <row r="75" spans="21:22" ht="36" customHeight="1" x14ac:dyDescent="0.25">
      <c r="U75" s="125">
        <f t="shared" si="12"/>
        <v>0</v>
      </c>
      <c r="V75" s="123">
        <f t="shared" si="13"/>
        <v>0</v>
      </c>
    </row>
    <row r="76" spans="21:22" ht="36" customHeight="1" x14ac:dyDescent="0.25">
      <c r="U76" s="125">
        <f t="shared" si="12"/>
        <v>0</v>
      </c>
      <c r="V76" s="123">
        <f t="shared" si="13"/>
        <v>0</v>
      </c>
    </row>
    <row r="77" spans="21:22" ht="36" customHeight="1" x14ac:dyDescent="0.25">
      <c r="U77" s="125">
        <f t="shared" si="12"/>
        <v>0</v>
      </c>
      <c r="V77" s="123">
        <f t="shared" si="13"/>
        <v>0</v>
      </c>
    </row>
    <row r="78" spans="21:22" ht="36" customHeight="1" x14ac:dyDescent="0.25">
      <c r="U78" s="125">
        <f t="shared" si="12"/>
        <v>0</v>
      </c>
      <c r="V78" s="123">
        <f t="shared" si="13"/>
        <v>0</v>
      </c>
    </row>
    <row r="79" spans="21:22" ht="36" customHeight="1" x14ac:dyDescent="0.25">
      <c r="U79" s="125">
        <f t="shared" si="12"/>
        <v>0</v>
      </c>
      <c r="V79" s="123">
        <f t="shared" si="13"/>
        <v>0</v>
      </c>
    </row>
    <row r="80" spans="21:22" ht="36" customHeight="1" x14ac:dyDescent="0.25">
      <c r="U80" s="125">
        <f t="shared" si="12"/>
        <v>0</v>
      </c>
      <c r="V80" s="123">
        <f t="shared" si="13"/>
        <v>0</v>
      </c>
    </row>
    <row r="81" spans="21:22" ht="36" customHeight="1" x14ac:dyDescent="0.25">
      <c r="U81" s="125">
        <f t="shared" si="12"/>
        <v>0</v>
      </c>
      <c r="V81" s="123">
        <f t="shared" si="13"/>
        <v>0</v>
      </c>
    </row>
    <row r="82" spans="21:22" ht="36" customHeight="1" x14ac:dyDescent="0.25">
      <c r="U82" s="125">
        <f t="shared" si="12"/>
        <v>0</v>
      </c>
      <c r="V82" s="123">
        <f t="shared" si="13"/>
        <v>0</v>
      </c>
    </row>
    <row r="83" spans="21:22" ht="36" customHeight="1" x14ac:dyDescent="0.25">
      <c r="U83" s="125">
        <f t="shared" si="12"/>
        <v>0</v>
      </c>
      <c r="V83" s="123">
        <f t="shared" si="13"/>
        <v>0</v>
      </c>
    </row>
    <row r="84" spans="21:22" ht="36" customHeight="1" x14ac:dyDescent="0.25">
      <c r="U84" s="125">
        <f t="shared" si="12"/>
        <v>0</v>
      </c>
      <c r="V84" s="123">
        <f t="shared" si="13"/>
        <v>0</v>
      </c>
    </row>
    <row r="85" spans="21:22" ht="36" customHeight="1" x14ac:dyDescent="0.25">
      <c r="U85" s="125">
        <f t="shared" si="12"/>
        <v>0</v>
      </c>
      <c r="V85" s="123">
        <f t="shared" si="13"/>
        <v>0</v>
      </c>
    </row>
    <row r="86" spans="21:22" ht="36" customHeight="1" x14ac:dyDescent="0.25">
      <c r="U86" s="125">
        <f t="shared" si="12"/>
        <v>0</v>
      </c>
      <c r="V86" s="123">
        <f t="shared" si="13"/>
        <v>0</v>
      </c>
    </row>
    <row r="87" spans="21:22" ht="36" customHeight="1" x14ac:dyDescent="0.25">
      <c r="U87" s="125">
        <f t="shared" si="12"/>
        <v>0</v>
      </c>
      <c r="V87" s="123">
        <f t="shared" si="13"/>
        <v>0</v>
      </c>
    </row>
    <row r="88" spans="21:22" ht="36" customHeight="1" x14ac:dyDescent="0.25">
      <c r="U88" s="125">
        <f t="shared" si="12"/>
        <v>0</v>
      </c>
      <c r="V88" s="123">
        <f t="shared" si="13"/>
        <v>0</v>
      </c>
    </row>
    <row r="89" spans="21:22" ht="36" customHeight="1" x14ac:dyDescent="0.25">
      <c r="U89" s="125">
        <f t="shared" si="12"/>
        <v>0</v>
      </c>
      <c r="V89" s="123">
        <f t="shared" si="13"/>
        <v>0</v>
      </c>
    </row>
    <row r="90" spans="21:22" ht="36" customHeight="1" x14ac:dyDescent="0.25">
      <c r="U90" s="125">
        <f t="shared" si="12"/>
        <v>0</v>
      </c>
      <c r="V90" s="123">
        <f t="shared" si="13"/>
        <v>0</v>
      </c>
    </row>
    <row r="91" spans="21:22" ht="36" customHeight="1" x14ac:dyDescent="0.25">
      <c r="U91" s="125">
        <f t="shared" si="12"/>
        <v>0</v>
      </c>
      <c r="V91" s="123">
        <f t="shared" si="13"/>
        <v>0</v>
      </c>
    </row>
    <row r="92" spans="21:22" ht="36" customHeight="1" x14ac:dyDescent="0.25">
      <c r="U92" s="125">
        <f t="shared" si="12"/>
        <v>0</v>
      </c>
      <c r="V92" s="123">
        <f t="shared" si="13"/>
        <v>0</v>
      </c>
    </row>
    <row r="93" spans="21:22" ht="36" customHeight="1" x14ac:dyDescent="0.25">
      <c r="U93" s="125">
        <f t="shared" si="12"/>
        <v>0</v>
      </c>
      <c r="V93" s="123">
        <f t="shared" si="13"/>
        <v>0</v>
      </c>
    </row>
    <row r="94" spans="21:22" ht="36" customHeight="1" x14ac:dyDescent="0.25">
      <c r="U94" s="125">
        <f t="shared" si="12"/>
        <v>0</v>
      </c>
      <c r="V94" s="123">
        <f t="shared" si="13"/>
        <v>0</v>
      </c>
    </row>
    <row r="95" spans="21:22" ht="36" customHeight="1" x14ac:dyDescent="0.25">
      <c r="U95" s="125">
        <f t="shared" si="12"/>
        <v>0</v>
      </c>
      <c r="V95" s="123">
        <f t="shared" si="13"/>
        <v>0</v>
      </c>
    </row>
    <row r="96" spans="21:22" ht="36" customHeight="1" x14ac:dyDescent="0.25">
      <c r="U96" s="125">
        <f t="shared" si="12"/>
        <v>0</v>
      </c>
      <c r="V96" s="123">
        <f t="shared" si="13"/>
        <v>0</v>
      </c>
    </row>
    <row r="97" spans="21:22" ht="36" customHeight="1" x14ac:dyDescent="0.25">
      <c r="U97" s="125">
        <f t="shared" si="12"/>
        <v>0</v>
      </c>
      <c r="V97" s="123">
        <f t="shared" si="13"/>
        <v>0</v>
      </c>
    </row>
    <row r="98" spans="21:22" ht="36" customHeight="1" x14ac:dyDescent="0.25">
      <c r="U98" s="125">
        <f t="shared" si="12"/>
        <v>0</v>
      </c>
      <c r="V98" s="123">
        <f t="shared" si="13"/>
        <v>0</v>
      </c>
    </row>
    <row r="99" spans="21:22" ht="36" customHeight="1" x14ac:dyDescent="0.25">
      <c r="U99" s="125">
        <f t="shared" si="12"/>
        <v>0</v>
      </c>
      <c r="V99" s="123">
        <f t="shared" si="13"/>
        <v>0</v>
      </c>
    </row>
    <row r="100" spans="21:22" ht="36" customHeight="1" x14ac:dyDescent="0.25">
      <c r="U100" s="125">
        <f t="shared" si="12"/>
        <v>0</v>
      </c>
      <c r="V100" s="123">
        <f t="shared" si="13"/>
        <v>0</v>
      </c>
    </row>
    <row r="101" spans="21:22" ht="36" customHeight="1" x14ac:dyDescent="0.25">
      <c r="U101" s="125">
        <f t="shared" si="12"/>
        <v>0</v>
      </c>
      <c r="V101" s="123">
        <f t="shared" si="13"/>
        <v>0</v>
      </c>
    </row>
    <row r="102" spans="21:22" ht="36" customHeight="1" x14ac:dyDescent="0.25">
      <c r="U102" s="125">
        <f t="shared" si="12"/>
        <v>0</v>
      </c>
      <c r="V102" s="123">
        <f t="shared" si="13"/>
        <v>0</v>
      </c>
    </row>
    <row r="103" spans="21:22" ht="36" customHeight="1" x14ac:dyDescent="0.25">
      <c r="U103" s="125">
        <f t="shared" si="12"/>
        <v>0</v>
      </c>
      <c r="V103" s="123">
        <f t="shared" si="13"/>
        <v>0</v>
      </c>
    </row>
    <row r="104" spans="21:22" ht="36" customHeight="1" x14ac:dyDescent="0.25">
      <c r="U104" s="125">
        <f t="shared" si="12"/>
        <v>0</v>
      </c>
      <c r="V104" s="123">
        <f t="shared" si="13"/>
        <v>0</v>
      </c>
    </row>
    <row r="105" spans="21:22" ht="36" customHeight="1" x14ac:dyDescent="0.25">
      <c r="U105" s="125">
        <f t="shared" si="12"/>
        <v>0</v>
      </c>
      <c r="V105" s="123">
        <f t="shared" si="13"/>
        <v>0</v>
      </c>
    </row>
    <row r="106" spans="21:22" ht="36" customHeight="1" x14ac:dyDescent="0.25">
      <c r="U106" s="125">
        <f t="shared" si="12"/>
        <v>0</v>
      </c>
      <c r="V106" s="123">
        <f t="shared" si="13"/>
        <v>0</v>
      </c>
    </row>
    <row r="450" spans="1:3" ht="29.45" customHeight="1" x14ac:dyDescent="0.25">
      <c r="A450" s="21" t="str">
        <f>fx!B3</f>
        <v>EUR</v>
      </c>
      <c r="B450" s="21" t="str">
        <f>fx!C3</f>
        <v>EURO</v>
      </c>
      <c r="C450" s="21">
        <f>fx!D3</f>
        <v>1</v>
      </c>
    </row>
    <row r="451" spans="1:3" ht="29.45" customHeight="1" x14ac:dyDescent="0.25">
      <c r="A451" s="21" t="str">
        <f>fx!B4</f>
        <v>USD</v>
      </c>
      <c r="B451" s="21" t="str">
        <f>fx!C4</f>
        <v>US dollar</v>
      </c>
      <c r="C451" s="21">
        <f>fx!D4</f>
        <v>1.2296</v>
      </c>
    </row>
    <row r="452" spans="1:3" ht="29.45" customHeight="1" x14ac:dyDescent="0.25">
      <c r="A452" s="21" t="str">
        <f>fx!B5</f>
        <v>GBP</v>
      </c>
      <c r="B452" s="21" t="str">
        <f>fx!C5</f>
        <v>Pound sterling</v>
      </c>
      <c r="C452" s="21">
        <f>fx!D5</f>
        <v>0.90159999999999996</v>
      </c>
    </row>
    <row r="453" spans="1:3" ht="29.45" customHeight="1" x14ac:dyDescent="0.25">
      <c r="A453" s="21" t="str">
        <f>fx!B6</f>
        <v>CNY</v>
      </c>
      <c r="B453" s="21" t="str">
        <f>fx!C6</f>
        <v>Chinese yuan renminbi</v>
      </c>
      <c r="C453" s="21">
        <f>fx!D6</f>
        <v>7.9484000000000004</v>
      </c>
    </row>
    <row r="454" spans="1:3" ht="29.45" customHeight="1" x14ac:dyDescent="0.25">
      <c r="A454" s="21" t="str">
        <f>fx!B7</f>
        <v>AUD</v>
      </c>
      <c r="B454" s="21" t="str">
        <f>fx!C7</f>
        <v>Australian dollar</v>
      </c>
      <c r="C454" s="21">
        <f>fx!D7</f>
        <v>1.5928</v>
      </c>
    </row>
    <row r="455" spans="1:3" ht="29.45" customHeight="1" x14ac:dyDescent="0.25">
      <c r="A455" s="21" t="str">
        <f>fx!B8</f>
        <v>BGN</v>
      </c>
      <c r="B455" s="21" t="str">
        <f>fx!C8</f>
        <v>Bulgarian lev</v>
      </c>
      <c r="C455" s="21">
        <f>fx!D8</f>
        <v>1.9558</v>
      </c>
    </row>
    <row r="456" spans="1:3" ht="29.45" customHeight="1" x14ac:dyDescent="0.25">
      <c r="A456" s="21" t="str">
        <f>fx!B9</f>
        <v>BRL</v>
      </c>
      <c r="B456" s="21" t="str">
        <f>fx!C9</f>
        <v>Brazilian real</v>
      </c>
      <c r="C456" s="21">
        <f>fx!D9</f>
        <v>6.3240999999999996</v>
      </c>
    </row>
    <row r="457" spans="1:3" ht="29.45" customHeight="1" x14ac:dyDescent="0.25">
      <c r="A457" s="21" t="str">
        <f>fx!B10</f>
        <v>CAD</v>
      </c>
      <c r="B457" s="21" t="str">
        <f>fx!C10</f>
        <v>Canadian dollar</v>
      </c>
      <c r="C457" s="21">
        <f>fx!D10</f>
        <v>1.5621</v>
      </c>
    </row>
    <row r="458" spans="1:3" ht="29.45" customHeight="1" x14ac:dyDescent="0.25">
      <c r="A458" s="21" t="str">
        <f>fx!B11</f>
        <v>CHF</v>
      </c>
      <c r="B458" s="21" t="str">
        <f>fx!C11</f>
        <v>Swiss franc</v>
      </c>
      <c r="C458" s="21">
        <f>fx!D11</f>
        <v>1.0810999999999999</v>
      </c>
    </row>
    <row r="459" spans="1:3" ht="29.45" customHeight="1" x14ac:dyDescent="0.25">
      <c r="A459" s="21" t="str">
        <f>fx!B12</f>
        <v>CZK</v>
      </c>
      <c r="B459" s="21" t="str">
        <f>fx!C12</f>
        <v>Czech koruna</v>
      </c>
      <c r="C459" s="21">
        <f>fx!D12</f>
        <v>26.140999999999998</v>
      </c>
    </row>
    <row r="460" spans="1:3" ht="29.45" customHeight="1" x14ac:dyDescent="0.25">
      <c r="A460" s="21" t="str">
        <f>fx!B13</f>
        <v>DKK</v>
      </c>
      <c r="B460" s="21" t="str">
        <f>fx!C13</f>
        <v>Danish krone</v>
      </c>
      <c r="C460" s="21">
        <f>fx!D13</f>
        <v>7.4379</v>
      </c>
    </row>
    <row r="461" spans="1:3" ht="29.45" customHeight="1" x14ac:dyDescent="0.25">
      <c r="A461" s="21" t="str">
        <f>fx!B14</f>
        <v>HKD</v>
      </c>
      <c r="B461" s="21" t="str">
        <f>fx!C14</f>
        <v>Hong Kong dollar</v>
      </c>
      <c r="C461" s="21">
        <f>fx!D14</f>
        <v>9.5329999999999995</v>
      </c>
    </row>
    <row r="462" spans="1:3" ht="29.45" customHeight="1" x14ac:dyDescent="0.25">
      <c r="A462" s="21" t="str">
        <f>fx!B15</f>
        <v>HRK</v>
      </c>
      <c r="B462" s="21" t="str">
        <f>fx!C15</f>
        <v>Croatian kuna</v>
      </c>
      <c r="C462" s="21">
        <f>fx!D15</f>
        <v>7.5564999999999998</v>
      </c>
    </row>
    <row r="463" spans="1:3" ht="29.45" customHeight="1" x14ac:dyDescent="0.25">
      <c r="A463" s="21" t="str">
        <f>fx!B16</f>
        <v>HUF</v>
      </c>
      <c r="B463" s="21" t="str">
        <f>fx!C16</f>
        <v>Hungarian forint</v>
      </c>
      <c r="C463" s="21">
        <f>fx!D16</f>
        <v>361.32</v>
      </c>
    </row>
    <row r="464" spans="1:3" ht="29.45" customHeight="1" x14ac:dyDescent="0.25">
      <c r="A464" s="21" t="str">
        <f>fx!B17</f>
        <v>IDR</v>
      </c>
      <c r="B464" s="21" t="str">
        <f>fx!C17</f>
        <v>Indonesian rupiah</v>
      </c>
      <c r="C464" s="21">
        <f>fx!D17</f>
        <v>17062.669999999998</v>
      </c>
    </row>
    <row r="465" spans="1:3" ht="29.45" customHeight="1" x14ac:dyDescent="0.25">
      <c r="A465" s="21" t="str">
        <f>fx!B18</f>
        <v>ILS</v>
      </c>
      <c r="B465" s="21" t="str">
        <f>fx!C18</f>
        <v>Israeli shekel</v>
      </c>
      <c r="C465" s="21">
        <f>fx!D18</f>
        <v>3.9430000000000001</v>
      </c>
    </row>
    <row r="466" spans="1:3" ht="29.45" customHeight="1" x14ac:dyDescent="0.25">
      <c r="A466" s="21" t="str">
        <f>fx!B19</f>
        <v>INR</v>
      </c>
      <c r="B466" s="21" t="str">
        <f>fx!C19</f>
        <v>Indian rupee</v>
      </c>
      <c r="C466" s="21">
        <f>fx!D19</f>
        <v>89.789000000000001</v>
      </c>
    </row>
    <row r="467" spans="1:3" ht="29.45" customHeight="1" x14ac:dyDescent="0.25">
      <c r="A467" s="21" t="str">
        <f>fx!B20</f>
        <v>JPY</v>
      </c>
      <c r="B467" s="21" t="str">
        <f>fx!C20</f>
        <v>Japanese yen</v>
      </c>
      <c r="C467" s="21">
        <f>fx!D20</f>
        <v>126.62</v>
      </c>
    </row>
    <row r="468" spans="1:3" ht="29.45" customHeight="1" x14ac:dyDescent="0.25">
      <c r="A468" s="21" t="str">
        <f>fx!B21</f>
        <v>KRW</v>
      </c>
      <c r="B468" s="21" t="str">
        <f>fx!C21</f>
        <v>South Korean won</v>
      </c>
      <c r="C468" s="21">
        <f>fx!D21</f>
        <v>1332.03</v>
      </c>
    </row>
    <row r="469" spans="1:3" ht="29.45" customHeight="1" x14ac:dyDescent="0.25">
      <c r="A469" s="21" t="str">
        <f>fx!B22</f>
        <v>MXN</v>
      </c>
      <c r="B469" s="21" t="str">
        <f>fx!C22</f>
        <v>Mexican peso</v>
      </c>
      <c r="C469" s="21">
        <f>fx!D22</f>
        <v>24.303100000000001</v>
      </c>
    </row>
    <row r="470" spans="1:3" ht="29.45" customHeight="1" x14ac:dyDescent="0.25">
      <c r="A470" s="21" t="str">
        <f>fx!B23</f>
        <v>MYR</v>
      </c>
      <c r="B470" s="21" t="str">
        <f>fx!C23</f>
        <v>Malaysian ringgit</v>
      </c>
      <c r="C470" s="21">
        <f>fx!D23</f>
        <v>4.9264000000000001</v>
      </c>
    </row>
    <row r="471" spans="1:3" ht="29.45" customHeight="1" x14ac:dyDescent="0.25">
      <c r="A471" s="21" t="str">
        <f>fx!B24</f>
        <v>NOK</v>
      </c>
      <c r="B471" s="21" t="str">
        <f>fx!C24</f>
        <v>Norwegian krone</v>
      </c>
      <c r="C471" s="21">
        <f>fx!D24</f>
        <v>10.444000000000001</v>
      </c>
    </row>
    <row r="472" spans="1:3" ht="29.45" customHeight="1" x14ac:dyDescent="0.25">
      <c r="A472" s="21" t="str">
        <f>fx!B25</f>
        <v>NZD</v>
      </c>
      <c r="B472" s="21" t="str">
        <f>fx!C25</f>
        <v>New Zealand dollar</v>
      </c>
      <c r="C472" s="21">
        <f>fx!D25</f>
        <v>1.7064999999999999</v>
      </c>
    </row>
    <row r="473" spans="1:3" ht="29.45" customHeight="1" x14ac:dyDescent="0.25">
      <c r="A473" s="21" t="str">
        <f>fx!B26</f>
        <v>PHP</v>
      </c>
      <c r="B473" s="21" t="str">
        <f>fx!C26</f>
        <v>Philippine peso</v>
      </c>
      <c r="C473" s="21">
        <f>fx!D26</f>
        <v>59.058</v>
      </c>
    </row>
    <row r="474" spans="1:3" ht="29.45" customHeight="1" x14ac:dyDescent="0.25">
      <c r="A474" s="21" t="str">
        <f>fx!B27</f>
        <v>PLN</v>
      </c>
      <c r="B474" s="21" t="str">
        <f>fx!C27</f>
        <v>Polish zloty</v>
      </c>
      <c r="C474" s="21">
        <f>fx!D27</f>
        <v>4.5475000000000003</v>
      </c>
    </row>
    <row r="475" spans="1:3" ht="29.45" customHeight="1" x14ac:dyDescent="0.25">
      <c r="A475" s="21" t="str">
        <f>fx!B28</f>
        <v>RON</v>
      </c>
      <c r="B475" s="21" t="str">
        <f>fx!C28</f>
        <v>Romanian leu</v>
      </c>
      <c r="C475" s="21">
        <f>fx!D28</f>
        <v>4.8712999999999997</v>
      </c>
    </row>
    <row r="476" spans="1:3" ht="29.45" customHeight="1" x14ac:dyDescent="0.25">
      <c r="A476" s="21" t="str">
        <f>fx!B29</f>
        <v>RUB</v>
      </c>
      <c r="B476" s="21" t="str">
        <f>fx!C29</f>
        <v>Russian rouble</v>
      </c>
      <c r="C476" s="21">
        <f>fx!D29</f>
        <v>90.341999999999999</v>
      </c>
    </row>
    <row r="477" spans="1:3" ht="29.45" customHeight="1" x14ac:dyDescent="0.25">
      <c r="A477" s="21" t="str">
        <f>fx!B30</f>
        <v>SEK</v>
      </c>
      <c r="B477" s="21" t="str">
        <f>fx!C30</f>
        <v>Swedish krona</v>
      </c>
      <c r="C477" s="21">
        <f>fx!D30</f>
        <v>10.089499999999999</v>
      </c>
    </row>
    <row r="478" spans="1:3" ht="29.45" customHeight="1" x14ac:dyDescent="0.25">
      <c r="A478" s="21" t="str">
        <f>fx!B31</f>
        <v>SGD</v>
      </c>
      <c r="B478" s="21" t="str">
        <f>fx!C31</f>
        <v>Singapore dollar</v>
      </c>
      <c r="C478" s="21">
        <f>fx!D31</f>
        <v>1.6197999999999999</v>
      </c>
    </row>
    <row r="479" spans="1:3" ht="29.45" customHeight="1" x14ac:dyDescent="0.25">
      <c r="A479" s="21" t="str">
        <f>fx!B32</f>
        <v>THB</v>
      </c>
      <c r="B479" s="21" t="str">
        <f>fx!C32</f>
        <v>Thai baht</v>
      </c>
      <c r="C479" s="21">
        <f>fx!D32</f>
        <v>36.728000000000002</v>
      </c>
    </row>
    <row r="480" spans="1:3" ht="29.45" customHeight="1" x14ac:dyDescent="0.25">
      <c r="A480" s="21" t="str">
        <f>fx!B33</f>
        <v>TRY</v>
      </c>
      <c r="B480" s="21" t="str">
        <f>fx!C33</f>
        <v>Turkish lira</v>
      </c>
      <c r="C480" s="21">
        <f>fx!D33</f>
        <v>9.0579000000000001</v>
      </c>
    </row>
    <row r="481" spans="1:3" ht="29.45" customHeight="1" x14ac:dyDescent="0.25">
      <c r="A481" s="21" t="str">
        <f>fx!B34</f>
        <v>ZAR</v>
      </c>
      <c r="B481" s="21" t="str">
        <f>fx!C34</f>
        <v>South African rand</v>
      </c>
      <c r="C481" s="21">
        <f>fx!D34</f>
        <v>17.921399999999998</v>
      </c>
    </row>
    <row r="482" spans="1:3" ht="29.45" customHeight="1" x14ac:dyDescent="0.25">
      <c r="A482" s="21">
        <f>fx!B35</f>
        <v>0</v>
      </c>
      <c r="B482" s="21">
        <f>fx!C35</f>
        <v>0</v>
      </c>
      <c r="C482" s="21">
        <f>fx!D35</f>
        <v>0</v>
      </c>
    </row>
    <row r="483" spans="1:3" ht="29.45" customHeight="1" x14ac:dyDescent="0.25">
      <c r="A483" s="21">
        <f>fx!B36</f>
        <v>0</v>
      </c>
      <c r="B483" s="21">
        <f>fx!C36</f>
        <v>0</v>
      </c>
      <c r="C483" s="21">
        <f>fx!D36</f>
        <v>0</v>
      </c>
    </row>
    <row r="484" spans="1:3" ht="29.45" customHeight="1" x14ac:dyDescent="0.25">
      <c r="A484" s="21">
        <f>fx!B37</f>
        <v>0</v>
      </c>
      <c r="B484" s="21">
        <f>fx!C37</f>
        <v>0</v>
      </c>
      <c r="C484" s="21">
        <f>fx!D37</f>
        <v>0</v>
      </c>
    </row>
    <row r="485" spans="1:3" ht="29.45" customHeight="1" x14ac:dyDescent="0.25">
      <c r="A485" s="21">
        <f>fx!B38</f>
        <v>0</v>
      </c>
      <c r="B485" s="21">
        <f>fx!C38</f>
        <v>0</v>
      </c>
      <c r="C485" s="21">
        <f>fx!D38</f>
        <v>0</v>
      </c>
    </row>
    <row r="486" spans="1:3" ht="29.45" customHeight="1" x14ac:dyDescent="0.25">
      <c r="A486" s="21">
        <f>fx!B39</f>
        <v>0</v>
      </c>
      <c r="B486" s="21">
        <f>fx!C39</f>
        <v>0</v>
      </c>
      <c r="C486" s="21">
        <f>fx!D39</f>
        <v>0</v>
      </c>
    </row>
    <row r="487" spans="1:3" ht="29.45" customHeight="1" x14ac:dyDescent="0.25">
      <c r="A487" s="21">
        <f>fx!B40</f>
        <v>0</v>
      </c>
      <c r="B487" s="21">
        <f>fx!C40</f>
        <v>0</v>
      </c>
      <c r="C487" s="21">
        <f>fx!D40</f>
        <v>0</v>
      </c>
    </row>
    <row r="488" spans="1:3" ht="29.45" customHeight="1" x14ac:dyDescent="0.25">
      <c r="A488" s="21">
        <f>fx!B41</f>
        <v>0</v>
      </c>
      <c r="B488" s="21">
        <f>fx!C41</f>
        <v>0</v>
      </c>
      <c r="C488" s="21">
        <f>fx!D41</f>
        <v>0</v>
      </c>
    </row>
    <row r="489" spans="1:3" ht="29.45" customHeight="1" x14ac:dyDescent="0.25">
      <c r="A489" s="21">
        <f>fx!B42</f>
        <v>0</v>
      </c>
      <c r="B489" s="21">
        <f>fx!C42</f>
        <v>0</v>
      </c>
      <c r="C489" s="21">
        <f>fx!D42</f>
        <v>0</v>
      </c>
    </row>
    <row r="490" spans="1:3" ht="29.45" customHeight="1" x14ac:dyDescent="0.25">
      <c r="A490" s="21">
        <f>fx!B43</f>
        <v>0</v>
      </c>
      <c r="B490" s="21">
        <f>fx!C43</f>
        <v>0</v>
      </c>
      <c r="C490" s="21">
        <f>fx!D43</f>
        <v>0</v>
      </c>
    </row>
    <row r="491" spans="1:3" ht="29.45" customHeight="1" x14ac:dyDescent="0.25">
      <c r="A491" s="21">
        <f>fx!B44</f>
        <v>0</v>
      </c>
      <c r="B491" s="21">
        <f>fx!C44</f>
        <v>0</v>
      </c>
      <c r="C491" s="21">
        <f>fx!D44</f>
        <v>0</v>
      </c>
    </row>
  </sheetData>
  <sheetProtection password="CCF7" sheet="1" objects="1" scenarios="1" formatColumns="0" formatRows="0" selectLockedCells="1"/>
  <mergeCells count="18">
    <mergeCell ref="Q4:Q6"/>
    <mergeCell ref="D5:D6"/>
    <mergeCell ref="E5:E6"/>
    <mergeCell ref="F5:F6"/>
    <mergeCell ref="G5:J5"/>
    <mergeCell ref="K5:K6"/>
    <mergeCell ref="L5:L6"/>
    <mergeCell ref="B2:L2"/>
    <mergeCell ref="M2:N2"/>
    <mergeCell ref="B1:M1"/>
    <mergeCell ref="M3:N3"/>
    <mergeCell ref="A4:A6"/>
    <mergeCell ref="B4:B6"/>
    <mergeCell ref="D4:J4"/>
    <mergeCell ref="K4:L4"/>
    <mergeCell ref="M4:M6"/>
    <mergeCell ref="C4:C16"/>
    <mergeCell ref="N4:N6"/>
  </mergeCells>
  <conditionalFormatting sqref="K17:K56">
    <cfRule type="expression" dxfId="53" priority="19">
      <formula>IF($J17&gt;30000,IF(LEN($K17)=0,TRUE,FALSE),FALSE)</formula>
    </cfRule>
  </conditionalFormatting>
  <conditionalFormatting sqref="L17:L56">
    <cfRule type="expression" dxfId="52" priority="18">
      <formula>IF($J17&gt;30000,IF(LEN($L17)=0,TRUE,FALSE),FALSE)</formula>
    </cfRule>
  </conditionalFormatting>
  <conditionalFormatting sqref="N17:P56">
    <cfRule type="expression" dxfId="51" priority="17">
      <formula>IF(INT($S17)=1,IF(LEN($N17)=0,TRUE,FALSE),FALSE)</formula>
    </cfRule>
  </conditionalFormatting>
  <conditionalFormatting sqref="R3:T3">
    <cfRule type="cellIs" dxfId="50" priority="16" operator="greaterThan">
      <formula>0</formula>
    </cfRule>
  </conditionalFormatting>
  <conditionalFormatting sqref="R7:T7">
    <cfRule type="expression" dxfId="49" priority="15" stopIfTrue="1">
      <formula>IF(IFERROR(R7-U7,0)&gt;0,TRUE,FALSE)</formula>
    </cfRule>
  </conditionalFormatting>
  <conditionalFormatting sqref="R17:T56">
    <cfRule type="expression" dxfId="48" priority="20" stopIfTrue="1">
      <formula>IF(IFERROR(R17-U67,0)&gt;0,TRUE,FALSE)</formula>
    </cfRule>
  </conditionalFormatting>
  <conditionalFormatting sqref="R8:R16">
    <cfRule type="expression" dxfId="47" priority="12" stopIfTrue="1">
      <formula>IF(IFERROR(R8-U8,0)&gt;0,TRUE,FALSE)</formula>
    </cfRule>
  </conditionalFormatting>
  <conditionalFormatting sqref="S8:S16">
    <cfRule type="expression" dxfId="46" priority="11" stopIfTrue="1">
      <formula>IF(IFERROR(S8-V8,0)&gt;0,TRUE,FALSE)</formula>
    </cfRule>
  </conditionalFormatting>
  <conditionalFormatting sqref="N7:P16">
    <cfRule type="expression" dxfId="45" priority="9">
      <formula>IF(INT($S7)=1,IF(LEN($N7)=0,TRUE,FALSE),FALSE)</formula>
    </cfRule>
  </conditionalFormatting>
  <conditionalFormatting sqref="D7:E16">
    <cfRule type="expression" dxfId="44" priority="8" stopIfTrue="1">
      <formula>IF(LEN($B7)=0,FALSE,IF(LEN(D7)=0,TRUE,FALSE))</formula>
    </cfRule>
  </conditionalFormatting>
  <conditionalFormatting sqref="G7:H16">
    <cfRule type="expression" dxfId="43" priority="7" stopIfTrue="1">
      <formula>IF(LEN($B7)=0,FALSE,IF(LEN(G7)=0,TRUE,FALSE))</formula>
    </cfRule>
  </conditionalFormatting>
  <conditionalFormatting sqref="K7:L16">
    <cfRule type="expression" dxfId="42" priority="4">
      <formula>IF(INT($R7)=1,IF(LEN($K7)=0,TRUE,FALSE),FALSE)</formula>
    </cfRule>
  </conditionalFormatting>
  <conditionalFormatting sqref="F7:F16">
    <cfRule type="colorScale" priority="3">
      <colorScale>
        <cfvo type="min"/>
        <cfvo type="max"/>
        <color rgb="FFFF7128"/>
        <color rgb="FFFFEF9C"/>
      </colorScale>
    </cfRule>
  </conditionalFormatting>
  <conditionalFormatting sqref="F7:F16">
    <cfRule type="expression" dxfId="41" priority="2" stopIfTrue="1">
      <formula>IF(INT($R7)=1,IF(LEN($F7)=0,TRUE,FALSE),FALSE)</formula>
    </cfRule>
  </conditionalFormatting>
  <conditionalFormatting sqref="T8:T16">
    <cfRule type="expression" dxfId="40" priority="1" stopIfTrue="1">
      <formula>IF(IFERROR(T8-W8,0)&gt;0,TRUE,FALSE)</formula>
    </cfRule>
  </conditionalFormatting>
  <dataValidations count="3">
    <dataValidation type="list" allowBlank="1" showInputMessage="1" showErrorMessage="1" prompt="Επιλέξετε το νόμισμα προσφοράς_x000a_" sqref="G7:G56">
      <formula1>$A$450:$A$491</formula1>
    </dataValidation>
    <dataValidation type="whole" allowBlank="1" showInputMessage="1" showErrorMessage="1" sqref="Q7:Q56 C17:C56">
      <formula1>0</formula1>
      <formula2>9999999</formula2>
    </dataValidation>
    <dataValidation type="whole" allowBlank="1" showInputMessage="1" showErrorMessage="1" sqref="H7:H56 L7:M56 J7:J56">
      <formula1>-999999999</formula1>
      <formula2>999999999</formula2>
    </dataValidation>
  </dataValidations>
  <pageMargins left="0" right="0" top="0" bottom="0.39370078740157483" header="0.31496062992125984" footer="0"/>
  <pageSetup paperSize="9" scale="78" orientation="landscape" r:id="rId1"/>
  <headerFooter>
    <oddFooter>&amp;L&amp;F/&amp;A - &amp;D</oddFooter>
  </headerFooter>
  <colBreaks count="1" manualBreakCount="1">
    <brk id="20" max="6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sheetPr>
  <dimension ref="A1:AF491"/>
  <sheetViews>
    <sheetView showGridLines="0" showRowColHeaders="0" view="pageBreakPreview" zoomScaleSheetLayoutView="100" workbookViewId="0">
      <pane ySplit="6" topLeftCell="A7" activePane="bottomLeft" state="frozen"/>
      <selection pane="bottomLeft" activeCell="K7" sqref="K7"/>
    </sheetView>
  </sheetViews>
  <sheetFormatPr defaultColWidth="8.85546875" defaultRowHeight="29.45" customHeight="1" x14ac:dyDescent="0.25"/>
  <cols>
    <col min="1" max="1" width="4.140625" style="21" customWidth="1"/>
    <col min="2" max="2" width="43" style="72" customWidth="1"/>
    <col min="3" max="3" width="6.5703125" style="72" hidden="1" customWidth="1"/>
    <col min="4" max="4" width="12" style="72" customWidth="1"/>
    <col min="5" max="5" width="8.28515625" style="72" customWidth="1"/>
    <col min="6" max="6" width="9.42578125" style="72" customWidth="1"/>
    <col min="7" max="7" width="4.85546875" style="72" customWidth="1"/>
    <col min="8" max="8" width="11.85546875" style="72" customWidth="1"/>
    <col min="9" max="9" width="5.42578125" style="72" customWidth="1"/>
    <col min="10" max="10" width="13.42578125" style="72" customWidth="1"/>
    <col min="11" max="11" width="11.85546875" style="72" customWidth="1"/>
    <col min="12" max="12" width="10.28515625" style="72" customWidth="1"/>
    <col min="13" max="13" width="11.42578125" style="72" customWidth="1"/>
    <col min="14" max="14" width="15.28515625" style="72" customWidth="1"/>
    <col min="15" max="16" width="15.28515625" style="195" hidden="1" customWidth="1"/>
    <col min="17" max="17" width="10.85546875" style="72" customWidth="1"/>
    <col min="18" max="18" width="5" style="21" customWidth="1"/>
    <col min="19" max="19" width="2.7109375" style="21" customWidth="1"/>
    <col min="20" max="20" width="3.42578125" style="21" customWidth="1"/>
    <col min="21" max="21" width="4" style="128" customWidth="1"/>
    <col min="22" max="22" width="5.85546875" style="128" customWidth="1"/>
    <col min="23" max="23" width="9.7109375" style="129" customWidth="1"/>
    <col min="24" max="30" width="8.85546875" style="72"/>
    <col min="31" max="31" width="5.140625" style="73" customWidth="1"/>
    <col min="32" max="32" width="7.5703125" style="73" customWidth="1"/>
    <col min="33" max="16384" width="8.85546875" style="72"/>
  </cols>
  <sheetData>
    <row r="1" spans="1:32" ht="51" customHeight="1" x14ac:dyDescent="0.25">
      <c r="B1" s="331" t="s">
        <v>210</v>
      </c>
      <c r="C1" s="331"/>
      <c r="D1" s="331"/>
      <c r="E1" s="331"/>
      <c r="F1" s="331"/>
      <c r="G1" s="331"/>
      <c r="H1" s="331"/>
      <c r="I1" s="331"/>
      <c r="J1" s="331"/>
      <c r="K1" s="331"/>
      <c r="L1" s="331"/>
      <c r="M1" s="331"/>
      <c r="N1" s="150"/>
      <c r="O1" s="181"/>
      <c r="P1" s="181"/>
      <c r="Q1" s="157" t="str">
        <f>ΣΥΝΟΛΙΚΑ!A1</f>
        <v>Ver.5- 26/03/2021</v>
      </c>
    </row>
    <row r="2" spans="1:32" ht="15.6" customHeight="1" x14ac:dyDescent="0.25">
      <c r="A2" s="74"/>
      <c r="B2" s="327">
        <f>ΣΥΝΟΛΙΚΑ!E4</f>
        <v>0</v>
      </c>
      <c r="C2" s="327"/>
      <c r="D2" s="327"/>
      <c r="E2" s="327"/>
      <c r="F2" s="327"/>
      <c r="G2" s="327"/>
      <c r="H2" s="327"/>
      <c r="I2" s="327"/>
      <c r="J2" s="327"/>
      <c r="K2" s="327"/>
      <c r="L2" s="327"/>
      <c r="M2" s="329" t="s">
        <v>198</v>
      </c>
      <c r="N2" s="330"/>
      <c r="O2" s="188"/>
      <c r="P2" s="188"/>
      <c r="Q2" s="77">
        <f>SUM(Q7:Q16)</f>
        <v>0</v>
      </c>
    </row>
    <row r="3" spans="1:32" s="79" customFormat="1" ht="21.6" customHeight="1" x14ac:dyDescent="0.25">
      <c r="A3" s="134" t="s">
        <v>32</v>
      </c>
      <c r="B3" s="75"/>
      <c r="C3" s="75"/>
      <c r="D3" s="75"/>
      <c r="E3" s="75"/>
      <c r="F3" s="75"/>
      <c r="G3" s="75"/>
      <c r="H3" s="75"/>
      <c r="I3" s="75"/>
      <c r="J3" s="75"/>
      <c r="K3" s="75"/>
      <c r="L3" s="75"/>
      <c r="M3" s="330" t="s">
        <v>197</v>
      </c>
      <c r="N3" s="330"/>
      <c r="O3" s="188"/>
      <c r="P3" s="188"/>
      <c r="Q3" s="77">
        <f>SUM(N7:N16)</f>
        <v>0</v>
      </c>
      <c r="R3" s="108">
        <f>R4-U4</f>
        <v>0</v>
      </c>
      <c r="S3" s="108">
        <f>S4-V4</f>
        <v>0</v>
      </c>
      <c r="T3" s="163">
        <f>SUM(T7:T56)</f>
        <v>0</v>
      </c>
      <c r="U3" s="124"/>
      <c r="V3" s="124"/>
      <c r="AE3" s="73"/>
      <c r="AF3" s="73"/>
    </row>
    <row r="4" spans="1:32" s="79" customFormat="1" ht="38.25" customHeight="1" x14ac:dyDescent="0.25">
      <c r="A4" s="332" t="s">
        <v>1</v>
      </c>
      <c r="B4" s="333" t="s">
        <v>193</v>
      </c>
      <c r="C4" s="364"/>
      <c r="D4" s="336" t="s">
        <v>185</v>
      </c>
      <c r="E4" s="337"/>
      <c r="F4" s="337"/>
      <c r="G4" s="337"/>
      <c r="H4" s="337"/>
      <c r="I4" s="337"/>
      <c r="J4" s="337"/>
      <c r="K4" s="360" t="s">
        <v>194</v>
      </c>
      <c r="L4" s="360"/>
      <c r="M4" s="341" t="s">
        <v>140</v>
      </c>
      <c r="N4" s="344" t="s">
        <v>200</v>
      </c>
      <c r="O4" s="189"/>
      <c r="P4" s="189"/>
      <c r="Q4" s="344" t="s">
        <v>199</v>
      </c>
      <c r="R4" s="17">
        <f>SUM(R7:R56)</f>
        <v>0</v>
      </c>
      <c r="S4" s="17">
        <f>SUM(S7:S56)</f>
        <v>0</v>
      </c>
      <c r="T4" s="17">
        <f>SUM(T7:T56)</f>
        <v>0</v>
      </c>
      <c r="U4" s="170">
        <f>SUM(U7:U16)</f>
        <v>0</v>
      </c>
      <c r="V4" s="124">
        <f>SUM(V7:V16)</f>
        <v>0</v>
      </c>
      <c r="AE4" s="73"/>
      <c r="AF4" s="73"/>
    </row>
    <row r="5" spans="1:32" s="80" customFormat="1" ht="18" customHeight="1" x14ac:dyDescent="0.2">
      <c r="A5" s="332"/>
      <c r="B5" s="358"/>
      <c r="C5" s="365"/>
      <c r="D5" s="347" t="s">
        <v>186</v>
      </c>
      <c r="E5" s="344" t="s">
        <v>5</v>
      </c>
      <c r="F5" s="349" t="s">
        <v>190</v>
      </c>
      <c r="G5" s="351" t="s">
        <v>128</v>
      </c>
      <c r="H5" s="352"/>
      <c r="I5" s="352"/>
      <c r="J5" s="369"/>
      <c r="K5" s="354" t="s">
        <v>188</v>
      </c>
      <c r="L5" s="356" t="s">
        <v>129</v>
      </c>
      <c r="M5" s="371"/>
      <c r="N5" s="345"/>
      <c r="O5" s="190"/>
      <c r="P5" s="190"/>
      <c r="Q5" s="345"/>
      <c r="W5" s="130"/>
      <c r="AE5" s="73"/>
      <c r="AF5" s="73"/>
    </row>
    <row r="6" spans="1:32" s="80" customFormat="1" ht="105" customHeight="1" x14ac:dyDescent="0.25">
      <c r="A6" s="332"/>
      <c r="B6" s="359"/>
      <c r="C6" s="365"/>
      <c r="D6" s="367"/>
      <c r="E6" s="368"/>
      <c r="F6" s="315"/>
      <c r="G6" s="81" t="s">
        <v>130</v>
      </c>
      <c r="H6" s="82" t="s">
        <v>131</v>
      </c>
      <c r="I6" s="81" t="s">
        <v>132</v>
      </c>
      <c r="J6" s="83" t="s">
        <v>139</v>
      </c>
      <c r="K6" s="370"/>
      <c r="L6" s="357"/>
      <c r="M6" s="372"/>
      <c r="N6" s="346"/>
      <c r="O6" s="191"/>
      <c r="P6" s="191"/>
      <c r="Q6" s="346"/>
      <c r="R6" s="107" t="s">
        <v>142</v>
      </c>
      <c r="S6" s="126" t="s">
        <v>138</v>
      </c>
      <c r="T6" s="126" t="s">
        <v>178</v>
      </c>
      <c r="U6" s="127" t="s">
        <v>145</v>
      </c>
      <c r="V6" s="127" t="s">
        <v>146</v>
      </c>
      <c r="W6" s="130"/>
      <c r="AE6" s="73"/>
      <c r="AF6" s="73"/>
    </row>
    <row r="7" spans="1:32" ht="45.75" customHeight="1" x14ac:dyDescent="0.25">
      <c r="A7" s="84">
        <v>1</v>
      </c>
      <c r="B7" s="29"/>
      <c r="C7" s="365"/>
      <c r="D7" s="178"/>
      <c r="E7" s="178"/>
      <c r="F7" s="29"/>
      <c r="G7" s="178" t="s">
        <v>63</v>
      </c>
      <c r="H7" s="178"/>
      <c r="I7" s="174">
        <f>IFERROR(VLOOKUP(G7,$A$443:$AG$484,3,FALSE),0)</f>
        <v>1</v>
      </c>
      <c r="J7" s="86">
        <f t="shared" ref="J7:J56" si="0">IFERROR(H7/I7,0)</f>
        <v>0</v>
      </c>
      <c r="K7" s="87"/>
      <c r="L7" s="87"/>
      <c r="M7" s="88"/>
      <c r="N7" s="172">
        <f>M7+J7</f>
        <v>0</v>
      </c>
      <c r="O7" s="192"/>
      <c r="P7" s="192"/>
      <c r="Q7" s="131">
        <f>IF(LEN(L7)&gt;0,IF(J7&gt;L7,(L7+M7),(J7+M7)),(J7+M7))</f>
        <v>0</v>
      </c>
      <c r="R7" s="105" t="str">
        <f>IF(J7&gt;Pars!$D$15,1,"")</f>
        <v/>
      </c>
      <c r="S7" s="106" t="str">
        <f>IF(R7=1,IF(LEN(L7)&gt;0,"",1),"")</f>
        <v/>
      </c>
      <c r="T7" s="106" t="str">
        <f>IF(LEN(L7)&gt;0,IF(J7&gt;L7,1,""),"")</f>
        <v/>
      </c>
      <c r="U7" s="125">
        <f>IF(R7=1,IF(L7&gt;0,1,0),0)</f>
        <v>0</v>
      </c>
      <c r="V7" s="123">
        <f>IF(S7=1,IF(LEN(N7)&gt;0,1,0),0)</f>
        <v>0</v>
      </c>
    </row>
    <row r="8" spans="1:32" ht="35.25" customHeight="1" x14ac:dyDescent="0.25">
      <c r="A8" s="89">
        <v>2</v>
      </c>
      <c r="B8" s="29"/>
      <c r="C8" s="365"/>
      <c r="D8" s="178"/>
      <c r="E8" s="178"/>
      <c r="F8" s="29"/>
      <c r="G8" s="178" t="s">
        <v>63</v>
      </c>
      <c r="H8" s="178"/>
      <c r="I8" s="174">
        <f t="shared" ref="I8:I16" si="1">IFERROR(VLOOKUP(G8,$A$443:$AG$484,3,FALSE),0)</f>
        <v>1</v>
      </c>
      <c r="J8" s="86">
        <f t="shared" si="0"/>
        <v>0</v>
      </c>
      <c r="K8" s="87"/>
      <c r="L8" s="87"/>
      <c r="M8" s="91"/>
      <c r="N8" s="172">
        <f t="shared" ref="N8:N16" si="2">M8+J8</f>
        <v>0</v>
      </c>
      <c r="O8" s="192"/>
      <c r="P8" s="192"/>
      <c r="Q8" s="131">
        <f t="shared" ref="Q8:Q16" si="3">IF(LEN(L8)&gt;0,IF(J8&gt;L8,(L8+M8),(J8+M8)),(J8+M8))</f>
        <v>0</v>
      </c>
      <c r="R8" s="105" t="str">
        <f>IF(J8&gt;Pars!$D$15,1,"")</f>
        <v/>
      </c>
      <c r="S8" s="106" t="str">
        <f t="shared" ref="S8:S56" si="4">IF(R8=1,IF(LEN(L8)&gt;0,"",1),"")</f>
        <v/>
      </c>
      <c r="T8" s="106" t="str">
        <f t="shared" ref="T8:T16" si="5">IF(LEN(L8)&gt;0,IF(J8&gt;L8,1,""),"")</f>
        <v/>
      </c>
      <c r="U8" s="125">
        <f t="shared" ref="U8:U16" si="6">IF(R8=1,IF(L8&gt;0,1,0),0)</f>
        <v>0</v>
      </c>
      <c r="V8" s="123">
        <f t="shared" ref="V8:V16" si="7">IF(S8=1,IF(LEN(N8)&gt;0,1,0),0)</f>
        <v>0</v>
      </c>
    </row>
    <row r="9" spans="1:32" ht="36" customHeight="1" x14ac:dyDescent="0.25">
      <c r="A9" s="84">
        <v>3</v>
      </c>
      <c r="B9" s="29"/>
      <c r="C9" s="365"/>
      <c r="D9" s="178"/>
      <c r="E9" s="178"/>
      <c r="F9" s="29"/>
      <c r="G9" s="178" t="s">
        <v>63</v>
      </c>
      <c r="H9" s="178"/>
      <c r="I9" s="174">
        <f t="shared" si="1"/>
        <v>1</v>
      </c>
      <c r="J9" s="86">
        <f t="shared" si="0"/>
        <v>0</v>
      </c>
      <c r="K9" s="87"/>
      <c r="L9" s="87"/>
      <c r="M9" s="91"/>
      <c r="N9" s="172">
        <f t="shared" si="2"/>
        <v>0</v>
      </c>
      <c r="O9" s="192"/>
      <c r="P9" s="192"/>
      <c r="Q9" s="131">
        <f t="shared" si="3"/>
        <v>0</v>
      </c>
      <c r="R9" s="105" t="str">
        <f>IF(J9&gt;Pars!$D$15,1,"")</f>
        <v/>
      </c>
      <c r="S9" s="106" t="str">
        <f t="shared" si="4"/>
        <v/>
      </c>
      <c r="T9" s="106" t="str">
        <f t="shared" si="5"/>
        <v/>
      </c>
      <c r="U9" s="125">
        <f t="shared" si="6"/>
        <v>0</v>
      </c>
      <c r="V9" s="123">
        <f t="shared" si="7"/>
        <v>0</v>
      </c>
    </row>
    <row r="10" spans="1:32" ht="36" customHeight="1" x14ac:dyDescent="0.25">
      <c r="A10" s="89">
        <v>4</v>
      </c>
      <c r="B10" s="29"/>
      <c r="C10" s="365"/>
      <c r="D10" s="178"/>
      <c r="E10" s="178"/>
      <c r="F10" s="29"/>
      <c r="G10" s="178" t="s">
        <v>63</v>
      </c>
      <c r="H10" s="178"/>
      <c r="I10" s="174">
        <f t="shared" si="1"/>
        <v>1</v>
      </c>
      <c r="J10" s="86">
        <f t="shared" si="0"/>
        <v>0</v>
      </c>
      <c r="K10" s="87"/>
      <c r="L10" s="87"/>
      <c r="M10" s="91"/>
      <c r="N10" s="172">
        <f t="shared" si="2"/>
        <v>0</v>
      </c>
      <c r="O10" s="192"/>
      <c r="P10" s="192"/>
      <c r="Q10" s="131">
        <f t="shared" si="3"/>
        <v>0</v>
      </c>
      <c r="R10" s="105" t="str">
        <f>IF(J10&gt;Pars!$D$15,1,"")</f>
        <v/>
      </c>
      <c r="S10" s="106" t="str">
        <f t="shared" si="4"/>
        <v/>
      </c>
      <c r="T10" s="106" t="str">
        <f t="shared" si="5"/>
        <v/>
      </c>
      <c r="U10" s="125">
        <f t="shared" si="6"/>
        <v>0</v>
      </c>
      <c r="V10" s="123">
        <f t="shared" si="7"/>
        <v>0</v>
      </c>
    </row>
    <row r="11" spans="1:32" ht="36" customHeight="1" x14ac:dyDescent="0.25">
      <c r="A11" s="84">
        <v>5</v>
      </c>
      <c r="B11" s="29"/>
      <c r="C11" s="365"/>
      <c r="D11" s="178"/>
      <c r="E11" s="178"/>
      <c r="F11" s="29"/>
      <c r="G11" s="178" t="s">
        <v>63</v>
      </c>
      <c r="H11" s="178"/>
      <c r="I11" s="174">
        <f t="shared" si="1"/>
        <v>1</v>
      </c>
      <c r="J11" s="86">
        <f t="shared" si="0"/>
        <v>0</v>
      </c>
      <c r="K11" s="87"/>
      <c r="L11" s="87"/>
      <c r="M11" s="91"/>
      <c r="N11" s="172">
        <f t="shared" si="2"/>
        <v>0</v>
      </c>
      <c r="O11" s="192"/>
      <c r="P11" s="192"/>
      <c r="Q11" s="131">
        <f t="shared" si="3"/>
        <v>0</v>
      </c>
      <c r="R11" s="105" t="str">
        <f>IF(J11&gt;Pars!$D$15,1,"")</f>
        <v/>
      </c>
      <c r="S11" s="106" t="str">
        <f t="shared" si="4"/>
        <v/>
      </c>
      <c r="T11" s="106" t="str">
        <f t="shared" si="5"/>
        <v/>
      </c>
      <c r="U11" s="125">
        <f t="shared" si="6"/>
        <v>0</v>
      </c>
      <c r="V11" s="123">
        <f t="shared" si="7"/>
        <v>0</v>
      </c>
    </row>
    <row r="12" spans="1:32" ht="36" customHeight="1" x14ac:dyDescent="0.25">
      <c r="A12" s="89">
        <v>6</v>
      </c>
      <c r="B12" s="29"/>
      <c r="C12" s="365"/>
      <c r="D12" s="178"/>
      <c r="E12" s="178"/>
      <c r="F12" s="29"/>
      <c r="G12" s="178" t="s">
        <v>63</v>
      </c>
      <c r="H12" s="178"/>
      <c r="I12" s="174">
        <f t="shared" si="1"/>
        <v>1</v>
      </c>
      <c r="J12" s="86">
        <f t="shared" si="0"/>
        <v>0</v>
      </c>
      <c r="K12" s="87"/>
      <c r="L12" s="87"/>
      <c r="M12" s="91"/>
      <c r="N12" s="172">
        <f t="shared" si="2"/>
        <v>0</v>
      </c>
      <c r="O12" s="192"/>
      <c r="P12" s="192"/>
      <c r="Q12" s="131">
        <f t="shared" si="3"/>
        <v>0</v>
      </c>
      <c r="R12" s="105" t="str">
        <f>IF(J12&gt;Pars!$D$15,1,"")</f>
        <v/>
      </c>
      <c r="S12" s="106" t="str">
        <f t="shared" si="4"/>
        <v/>
      </c>
      <c r="T12" s="106" t="str">
        <f t="shared" si="5"/>
        <v/>
      </c>
      <c r="U12" s="125">
        <f t="shared" si="6"/>
        <v>0</v>
      </c>
      <c r="V12" s="123">
        <f t="shared" si="7"/>
        <v>0</v>
      </c>
    </row>
    <row r="13" spans="1:32" ht="36" customHeight="1" x14ac:dyDescent="0.25">
      <c r="A13" s="84">
        <v>7</v>
      </c>
      <c r="B13" s="29"/>
      <c r="C13" s="365"/>
      <c r="D13" s="178"/>
      <c r="E13" s="178"/>
      <c r="F13" s="29"/>
      <c r="G13" s="178" t="s">
        <v>63</v>
      </c>
      <c r="H13" s="178"/>
      <c r="I13" s="174">
        <f t="shared" si="1"/>
        <v>1</v>
      </c>
      <c r="J13" s="86">
        <f t="shared" si="0"/>
        <v>0</v>
      </c>
      <c r="K13" s="87"/>
      <c r="L13" s="87"/>
      <c r="M13" s="91"/>
      <c r="N13" s="172">
        <f t="shared" si="2"/>
        <v>0</v>
      </c>
      <c r="O13" s="192"/>
      <c r="P13" s="192"/>
      <c r="Q13" s="131">
        <f t="shared" si="3"/>
        <v>0</v>
      </c>
      <c r="R13" s="105" t="str">
        <f>IF(J13&gt;Pars!$D$15,1,"")</f>
        <v/>
      </c>
      <c r="S13" s="106" t="str">
        <f t="shared" si="4"/>
        <v/>
      </c>
      <c r="T13" s="106" t="str">
        <f t="shared" si="5"/>
        <v/>
      </c>
      <c r="U13" s="125">
        <f t="shared" si="6"/>
        <v>0</v>
      </c>
      <c r="V13" s="123">
        <f t="shared" si="7"/>
        <v>0</v>
      </c>
    </row>
    <row r="14" spans="1:32" ht="36" customHeight="1" x14ac:dyDescent="0.25">
      <c r="A14" s="89">
        <v>8</v>
      </c>
      <c r="B14" s="29"/>
      <c r="C14" s="365"/>
      <c r="D14" s="178"/>
      <c r="E14" s="178"/>
      <c r="F14" s="29"/>
      <c r="G14" s="178" t="s">
        <v>63</v>
      </c>
      <c r="H14" s="178"/>
      <c r="I14" s="174">
        <f t="shared" si="1"/>
        <v>1</v>
      </c>
      <c r="J14" s="86">
        <f t="shared" si="0"/>
        <v>0</v>
      </c>
      <c r="K14" s="87"/>
      <c r="L14" s="87"/>
      <c r="M14" s="91"/>
      <c r="N14" s="172">
        <f t="shared" si="2"/>
        <v>0</v>
      </c>
      <c r="O14" s="192"/>
      <c r="P14" s="192"/>
      <c r="Q14" s="131">
        <f t="shared" si="3"/>
        <v>0</v>
      </c>
      <c r="R14" s="105" t="str">
        <f>IF(J14&gt;Pars!$D$15,1,"")</f>
        <v/>
      </c>
      <c r="S14" s="106" t="str">
        <f t="shared" si="4"/>
        <v/>
      </c>
      <c r="T14" s="106" t="str">
        <f t="shared" si="5"/>
        <v/>
      </c>
      <c r="U14" s="125">
        <f t="shared" si="6"/>
        <v>0</v>
      </c>
      <c r="V14" s="123">
        <f t="shared" si="7"/>
        <v>0</v>
      </c>
    </row>
    <row r="15" spans="1:32" ht="36" customHeight="1" x14ac:dyDescent="0.25">
      <c r="A15" s="84">
        <v>9</v>
      </c>
      <c r="B15" s="29"/>
      <c r="C15" s="365"/>
      <c r="D15" s="178"/>
      <c r="E15" s="178"/>
      <c r="F15" s="29"/>
      <c r="G15" s="178" t="s">
        <v>63</v>
      </c>
      <c r="H15" s="178"/>
      <c r="I15" s="174">
        <f t="shared" si="1"/>
        <v>1</v>
      </c>
      <c r="J15" s="86">
        <f t="shared" si="0"/>
        <v>0</v>
      </c>
      <c r="K15" s="87"/>
      <c r="L15" s="87"/>
      <c r="M15" s="91"/>
      <c r="N15" s="172">
        <f t="shared" si="2"/>
        <v>0</v>
      </c>
      <c r="O15" s="192"/>
      <c r="P15" s="192"/>
      <c r="Q15" s="131">
        <f t="shared" si="3"/>
        <v>0</v>
      </c>
      <c r="R15" s="105" t="str">
        <f>IF(J15&gt;Pars!$D$15,1,"")</f>
        <v/>
      </c>
      <c r="S15" s="106" t="str">
        <f t="shared" si="4"/>
        <v/>
      </c>
      <c r="T15" s="106" t="str">
        <f t="shared" si="5"/>
        <v/>
      </c>
      <c r="U15" s="125">
        <f t="shared" si="6"/>
        <v>0</v>
      </c>
      <c r="V15" s="123">
        <f t="shared" si="7"/>
        <v>0</v>
      </c>
    </row>
    <row r="16" spans="1:32" ht="36" customHeight="1" x14ac:dyDescent="0.25">
      <c r="A16" s="89">
        <v>10</v>
      </c>
      <c r="B16" s="29"/>
      <c r="C16" s="366"/>
      <c r="D16" s="178"/>
      <c r="E16" s="178"/>
      <c r="F16" s="29"/>
      <c r="G16" s="178" t="s">
        <v>63</v>
      </c>
      <c r="H16" s="178"/>
      <c r="I16" s="174">
        <f t="shared" si="1"/>
        <v>1</v>
      </c>
      <c r="J16" s="86">
        <f t="shared" si="0"/>
        <v>0</v>
      </c>
      <c r="K16" s="87"/>
      <c r="L16" s="87"/>
      <c r="M16" s="91"/>
      <c r="N16" s="172">
        <f t="shared" si="2"/>
        <v>0</v>
      </c>
      <c r="O16" s="192"/>
      <c r="P16" s="192"/>
      <c r="Q16" s="131">
        <f t="shared" si="3"/>
        <v>0</v>
      </c>
      <c r="R16" s="105" t="str">
        <f>IF(J16&gt;Pars!$D$15,1,"")</f>
        <v/>
      </c>
      <c r="S16" s="106" t="str">
        <f t="shared" si="4"/>
        <v/>
      </c>
      <c r="T16" s="106" t="str">
        <f t="shared" si="5"/>
        <v/>
      </c>
      <c r="U16" s="125">
        <f t="shared" si="6"/>
        <v>0</v>
      </c>
      <c r="V16" s="123">
        <f t="shared" si="7"/>
        <v>0</v>
      </c>
    </row>
    <row r="17" spans="1:22" ht="36" customHeight="1" x14ac:dyDescent="0.25">
      <c r="A17" s="89">
        <v>61</v>
      </c>
      <c r="B17" s="29"/>
      <c r="C17" s="85"/>
      <c r="D17" s="29"/>
      <c r="E17" s="29"/>
      <c r="F17" s="29"/>
      <c r="G17" s="29"/>
      <c r="H17" s="90"/>
      <c r="I17" s="132">
        <f t="shared" ref="I17:I56" si="8">IFERROR(VLOOKUP(G17,$A$500:$AG$541,3,FALSE),0)</f>
        <v>0</v>
      </c>
      <c r="J17" s="86">
        <f t="shared" si="0"/>
        <v>0</v>
      </c>
      <c r="K17" s="87"/>
      <c r="L17" s="87"/>
      <c r="M17" s="91"/>
      <c r="N17" s="148">
        <f t="shared" ref="N17:N71" si="9">J17-L17</f>
        <v>0</v>
      </c>
      <c r="O17" s="193"/>
      <c r="P17" s="193"/>
      <c r="Q17" s="131">
        <f t="shared" ref="Q17:Q56" si="10">J17+M17</f>
        <v>0</v>
      </c>
      <c r="R17" s="105" t="str">
        <f>IF(J17&gt;Pars!$D$15,1,"")</f>
        <v/>
      </c>
      <c r="S17" s="106" t="str">
        <f t="shared" si="4"/>
        <v/>
      </c>
      <c r="T17" s="106" t="str">
        <f t="shared" ref="T17:T56" si="11">IF(LEN(L17)&gt;0,IF(J17&gt;L17,1,""),"")</f>
        <v/>
      </c>
      <c r="U17" s="125" t="e">
        <f>IF(#REF!=1,IF(#REF!&gt;0,1,0),0)</f>
        <v>#REF!</v>
      </c>
      <c r="V17" s="123" t="e">
        <f>IF(#REF!=1,IF(LEN(#REF!)&gt;0,1,0),0)</f>
        <v>#REF!</v>
      </c>
    </row>
    <row r="18" spans="1:22" ht="36" customHeight="1" x14ac:dyDescent="0.25">
      <c r="A18" s="89">
        <v>62</v>
      </c>
      <c r="B18" s="29"/>
      <c r="C18" s="85"/>
      <c r="D18" s="29"/>
      <c r="E18" s="29"/>
      <c r="F18" s="29"/>
      <c r="G18" s="29"/>
      <c r="H18" s="90"/>
      <c r="I18" s="132">
        <f t="shared" si="8"/>
        <v>0</v>
      </c>
      <c r="J18" s="86">
        <f t="shared" si="0"/>
        <v>0</v>
      </c>
      <c r="K18" s="87"/>
      <c r="L18" s="87"/>
      <c r="M18" s="91"/>
      <c r="N18" s="148">
        <f t="shared" si="9"/>
        <v>0</v>
      </c>
      <c r="O18" s="193"/>
      <c r="P18" s="193"/>
      <c r="Q18" s="131">
        <f t="shared" si="10"/>
        <v>0</v>
      </c>
      <c r="R18" s="105" t="str">
        <f>IF(J18&gt;Pars!$D$15,1,"")</f>
        <v/>
      </c>
      <c r="S18" s="106" t="str">
        <f t="shared" si="4"/>
        <v/>
      </c>
      <c r="T18" s="106" t="str">
        <f t="shared" si="11"/>
        <v/>
      </c>
      <c r="U18" s="125" t="e">
        <f>IF(#REF!=1,IF(#REF!&gt;0,1,0),0)</f>
        <v>#REF!</v>
      </c>
      <c r="V18" s="123" t="e">
        <f>IF(#REF!=1,IF(LEN(#REF!)&gt;0,1,0),0)</f>
        <v>#REF!</v>
      </c>
    </row>
    <row r="19" spans="1:22" ht="36" customHeight="1" x14ac:dyDescent="0.25">
      <c r="A19" s="89">
        <v>63</v>
      </c>
      <c r="B19" s="29"/>
      <c r="C19" s="85"/>
      <c r="D19" s="29"/>
      <c r="E19" s="29"/>
      <c r="F19" s="29"/>
      <c r="G19" s="29"/>
      <c r="H19" s="90"/>
      <c r="I19" s="132">
        <f t="shared" si="8"/>
        <v>0</v>
      </c>
      <c r="J19" s="86">
        <f t="shared" si="0"/>
        <v>0</v>
      </c>
      <c r="K19" s="87"/>
      <c r="L19" s="87"/>
      <c r="M19" s="91"/>
      <c r="N19" s="148">
        <f t="shared" si="9"/>
        <v>0</v>
      </c>
      <c r="O19" s="193"/>
      <c r="P19" s="193"/>
      <c r="Q19" s="131">
        <f t="shared" si="10"/>
        <v>0</v>
      </c>
      <c r="R19" s="105" t="str">
        <f>IF(J19&gt;Pars!$D$15,1,"")</f>
        <v/>
      </c>
      <c r="S19" s="106" t="str">
        <f t="shared" si="4"/>
        <v/>
      </c>
      <c r="T19" s="106" t="str">
        <f t="shared" si="11"/>
        <v/>
      </c>
      <c r="U19" s="125" t="e">
        <f>IF(#REF!=1,IF(#REF!&gt;0,1,0),0)</f>
        <v>#REF!</v>
      </c>
      <c r="V19" s="123" t="e">
        <f>IF(#REF!=1,IF(LEN(#REF!)&gt;0,1,0),0)</f>
        <v>#REF!</v>
      </c>
    </row>
    <row r="20" spans="1:22" ht="36" customHeight="1" x14ac:dyDescent="0.25">
      <c r="A20" s="89">
        <v>64</v>
      </c>
      <c r="B20" s="29"/>
      <c r="C20" s="85"/>
      <c r="D20" s="29"/>
      <c r="E20" s="29"/>
      <c r="F20" s="29"/>
      <c r="G20" s="29"/>
      <c r="H20" s="90"/>
      <c r="I20" s="132">
        <f t="shared" si="8"/>
        <v>0</v>
      </c>
      <c r="J20" s="86">
        <f t="shared" si="0"/>
        <v>0</v>
      </c>
      <c r="K20" s="87"/>
      <c r="L20" s="87"/>
      <c r="M20" s="91"/>
      <c r="N20" s="148">
        <f t="shared" si="9"/>
        <v>0</v>
      </c>
      <c r="O20" s="193"/>
      <c r="P20" s="193"/>
      <c r="Q20" s="131">
        <f t="shared" si="10"/>
        <v>0</v>
      </c>
      <c r="R20" s="105" t="str">
        <f>IF(J20&gt;Pars!$D$15,1,"")</f>
        <v/>
      </c>
      <c r="S20" s="106" t="str">
        <f t="shared" si="4"/>
        <v/>
      </c>
      <c r="T20" s="106" t="str">
        <f t="shared" si="11"/>
        <v/>
      </c>
      <c r="U20" s="125" t="e">
        <f>IF(#REF!=1,IF(#REF!&gt;0,1,0),0)</f>
        <v>#REF!</v>
      </c>
      <c r="V20" s="123" t="e">
        <f>IF(#REF!=1,IF(LEN(#REF!)&gt;0,1,0),0)</f>
        <v>#REF!</v>
      </c>
    </row>
    <row r="21" spans="1:22" ht="36" customHeight="1" x14ac:dyDescent="0.25">
      <c r="A21" s="89">
        <v>65</v>
      </c>
      <c r="B21" s="29"/>
      <c r="C21" s="85"/>
      <c r="D21" s="29"/>
      <c r="E21" s="29"/>
      <c r="F21" s="29"/>
      <c r="G21" s="29"/>
      <c r="H21" s="90"/>
      <c r="I21" s="132">
        <f t="shared" si="8"/>
        <v>0</v>
      </c>
      <c r="J21" s="86">
        <f t="shared" si="0"/>
        <v>0</v>
      </c>
      <c r="K21" s="87"/>
      <c r="L21" s="87"/>
      <c r="M21" s="91"/>
      <c r="N21" s="148">
        <f t="shared" si="9"/>
        <v>0</v>
      </c>
      <c r="O21" s="193"/>
      <c r="P21" s="193"/>
      <c r="Q21" s="131">
        <f t="shared" si="10"/>
        <v>0</v>
      </c>
      <c r="R21" s="105" t="str">
        <f>IF(J21&gt;Pars!$D$15,1,"")</f>
        <v/>
      </c>
      <c r="S21" s="106" t="str">
        <f t="shared" si="4"/>
        <v/>
      </c>
      <c r="T21" s="106" t="str">
        <f t="shared" si="11"/>
        <v/>
      </c>
      <c r="U21" s="125" t="e">
        <f>IF(#REF!=1,IF(#REF!&gt;0,1,0),0)</f>
        <v>#REF!</v>
      </c>
      <c r="V21" s="123" t="e">
        <f>IF(#REF!=1,IF(LEN(#REF!)&gt;0,1,0),0)</f>
        <v>#REF!</v>
      </c>
    </row>
    <row r="22" spans="1:22" ht="36" customHeight="1" x14ac:dyDescent="0.25">
      <c r="A22" s="89">
        <v>66</v>
      </c>
      <c r="B22" s="29"/>
      <c r="C22" s="85"/>
      <c r="D22" s="29"/>
      <c r="E22" s="29"/>
      <c r="F22" s="29"/>
      <c r="G22" s="29"/>
      <c r="H22" s="90"/>
      <c r="I22" s="132">
        <f t="shared" si="8"/>
        <v>0</v>
      </c>
      <c r="J22" s="86">
        <f t="shared" si="0"/>
        <v>0</v>
      </c>
      <c r="K22" s="87"/>
      <c r="L22" s="87"/>
      <c r="M22" s="91"/>
      <c r="N22" s="148">
        <f t="shared" si="9"/>
        <v>0</v>
      </c>
      <c r="O22" s="193"/>
      <c r="P22" s="193"/>
      <c r="Q22" s="131">
        <f t="shared" si="10"/>
        <v>0</v>
      </c>
      <c r="R22" s="105" t="str">
        <f>IF(J22&gt;Pars!$D$15,1,"")</f>
        <v/>
      </c>
      <c r="S22" s="106" t="str">
        <f t="shared" si="4"/>
        <v/>
      </c>
      <c r="T22" s="106" t="str">
        <f t="shared" si="11"/>
        <v/>
      </c>
      <c r="U22" s="125" t="e">
        <f>IF(#REF!=1,IF(#REF!&gt;0,1,0),0)</f>
        <v>#REF!</v>
      </c>
      <c r="V22" s="123" t="e">
        <f>IF(#REF!=1,IF(LEN(#REF!)&gt;0,1,0),0)</f>
        <v>#REF!</v>
      </c>
    </row>
    <row r="23" spans="1:22" ht="36" customHeight="1" x14ac:dyDescent="0.25">
      <c r="A23" s="89">
        <v>67</v>
      </c>
      <c r="B23" s="29"/>
      <c r="C23" s="85"/>
      <c r="D23" s="29"/>
      <c r="E23" s="29"/>
      <c r="F23" s="29"/>
      <c r="G23" s="29"/>
      <c r="H23" s="90"/>
      <c r="I23" s="132">
        <f t="shared" si="8"/>
        <v>0</v>
      </c>
      <c r="J23" s="86">
        <f t="shared" si="0"/>
        <v>0</v>
      </c>
      <c r="K23" s="87"/>
      <c r="L23" s="87"/>
      <c r="M23" s="91"/>
      <c r="N23" s="148">
        <f t="shared" si="9"/>
        <v>0</v>
      </c>
      <c r="O23" s="193"/>
      <c r="P23" s="193"/>
      <c r="Q23" s="131">
        <f t="shared" si="10"/>
        <v>0</v>
      </c>
      <c r="R23" s="105" t="str">
        <f>IF(J23&gt;Pars!$D$15,1,"")</f>
        <v/>
      </c>
      <c r="S23" s="106" t="str">
        <f t="shared" si="4"/>
        <v/>
      </c>
      <c r="T23" s="106" t="str">
        <f t="shared" si="11"/>
        <v/>
      </c>
      <c r="U23" s="125" t="e">
        <f>IF(#REF!=1,IF(#REF!&gt;0,1,0),0)</f>
        <v>#REF!</v>
      </c>
      <c r="V23" s="123" t="e">
        <f>IF(#REF!=1,IF(LEN(#REF!)&gt;0,1,0),0)</f>
        <v>#REF!</v>
      </c>
    </row>
    <row r="24" spans="1:22" ht="36" customHeight="1" x14ac:dyDescent="0.25">
      <c r="A24" s="89">
        <v>68</v>
      </c>
      <c r="B24" s="29"/>
      <c r="C24" s="85"/>
      <c r="D24" s="29"/>
      <c r="E24" s="29"/>
      <c r="F24" s="29"/>
      <c r="G24" s="29"/>
      <c r="H24" s="90"/>
      <c r="I24" s="132">
        <f t="shared" si="8"/>
        <v>0</v>
      </c>
      <c r="J24" s="86">
        <f t="shared" si="0"/>
        <v>0</v>
      </c>
      <c r="K24" s="87"/>
      <c r="L24" s="87"/>
      <c r="M24" s="91"/>
      <c r="N24" s="148">
        <f t="shared" si="9"/>
        <v>0</v>
      </c>
      <c r="O24" s="193"/>
      <c r="P24" s="193"/>
      <c r="Q24" s="131">
        <f t="shared" si="10"/>
        <v>0</v>
      </c>
      <c r="R24" s="105" t="str">
        <f>IF(J24&gt;Pars!$D$15,1,"")</f>
        <v/>
      </c>
      <c r="S24" s="106" t="str">
        <f t="shared" si="4"/>
        <v/>
      </c>
      <c r="T24" s="106" t="str">
        <f t="shared" si="11"/>
        <v/>
      </c>
      <c r="U24" s="125" t="e">
        <f>IF(#REF!=1,IF(#REF!&gt;0,1,0),0)</f>
        <v>#REF!</v>
      </c>
      <c r="V24" s="123" t="e">
        <f>IF(#REF!=1,IF(LEN(#REF!)&gt;0,1,0),0)</f>
        <v>#REF!</v>
      </c>
    </row>
    <row r="25" spans="1:22" ht="34.5" customHeight="1" x14ac:dyDescent="0.25">
      <c r="A25" s="89">
        <v>69</v>
      </c>
      <c r="B25" s="29"/>
      <c r="C25" s="85"/>
      <c r="D25" s="29"/>
      <c r="E25" s="29"/>
      <c r="F25" s="29"/>
      <c r="G25" s="29"/>
      <c r="H25" s="90"/>
      <c r="I25" s="132">
        <f t="shared" si="8"/>
        <v>0</v>
      </c>
      <c r="J25" s="86">
        <f t="shared" si="0"/>
        <v>0</v>
      </c>
      <c r="K25" s="87"/>
      <c r="L25" s="87"/>
      <c r="M25" s="91"/>
      <c r="N25" s="148">
        <f t="shared" si="9"/>
        <v>0</v>
      </c>
      <c r="O25" s="193"/>
      <c r="P25" s="193"/>
      <c r="Q25" s="131">
        <f t="shared" si="10"/>
        <v>0</v>
      </c>
      <c r="R25" s="105" t="str">
        <f>IF(J25&gt;Pars!$D$15,1,"")</f>
        <v/>
      </c>
      <c r="S25" s="106" t="str">
        <f t="shared" si="4"/>
        <v/>
      </c>
      <c r="T25" s="106" t="str">
        <f t="shared" si="11"/>
        <v/>
      </c>
      <c r="U25" s="125" t="e">
        <f>IF(#REF!=1,IF(#REF!&gt;0,1,0),0)</f>
        <v>#REF!</v>
      </c>
      <c r="V25" s="123" t="e">
        <f>IF(#REF!=1,IF(LEN(#REF!)&gt;0,1,0),0)</f>
        <v>#REF!</v>
      </c>
    </row>
    <row r="26" spans="1:22" ht="36" customHeight="1" x14ac:dyDescent="0.25">
      <c r="A26" s="89">
        <v>70</v>
      </c>
      <c r="B26" s="29"/>
      <c r="C26" s="85"/>
      <c r="D26" s="29"/>
      <c r="E26" s="29"/>
      <c r="F26" s="29"/>
      <c r="G26" s="29"/>
      <c r="H26" s="90"/>
      <c r="I26" s="132">
        <f t="shared" si="8"/>
        <v>0</v>
      </c>
      <c r="J26" s="86">
        <f t="shared" si="0"/>
        <v>0</v>
      </c>
      <c r="K26" s="87"/>
      <c r="L26" s="87"/>
      <c r="M26" s="91"/>
      <c r="N26" s="148">
        <f t="shared" si="9"/>
        <v>0</v>
      </c>
      <c r="O26" s="193"/>
      <c r="P26" s="193"/>
      <c r="Q26" s="131">
        <f t="shared" si="10"/>
        <v>0</v>
      </c>
      <c r="R26" s="105" t="str">
        <f>IF(J26&gt;Pars!$D$15,1,"")</f>
        <v/>
      </c>
      <c r="S26" s="106" t="str">
        <f t="shared" si="4"/>
        <v/>
      </c>
      <c r="T26" s="106" t="str">
        <f t="shared" si="11"/>
        <v/>
      </c>
      <c r="U26" s="125" t="e">
        <f>IF(#REF!=1,IF(#REF!&gt;0,1,0),0)</f>
        <v>#REF!</v>
      </c>
      <c r="V26" s="123" t="e">
        <f>IF(#REF!=1,IF(LEN(#REF!)&gt;0,1,0),0)</f>
        <v>#REF!</v>
      </c>
    </row>
    <row r="27" spans="1:22" ht="36" customHeight="1" x14ac:dyDescent="0.25">
      <c r="A27" s="89">
        <v>71</v>
      </c>
      <c r="B27" s="29"/>
      <c r="C27" s="85"/>
      <c r="D27" s="29"/>
      <c r="E27" s="29"/>
      <c r="F27" s="29"/>
      <c r="G27" s="29"/>
      <c r="H27" s="90"/>
      <c r="I27" s="132">
        <f t="shared" si="8"/>
        <v>0</v>
      </c>
      <c r="J27" s="86">
        <f t="shared" si="0"/>
        <v>0</v>
      </c>
      <c r="K27" s="87"/>
      <c r="L27" s="87"/>
      <c r="M27" s="91"/>
      <c r="N27" s="148">
        <f t="shared" si="9"/>
        <v>0</v>
      </c>
      <c r="O27" s="193"/>
      <c r="P27" s="193"/>
      <c r="Q27" s="131">
        <f t="shared" si="10"/>
        <v>0</v>
      </c>
      <c r="R27" s="105" t="str">
        <f>IF(J27&gt;Pars!$D$15,1,"")</f>
        <v/>
      </c>
      <c r="S27" s="106" t="str">
        <f t="shared" si="4"/>
        <v/>
      </c>
      <c r="T27" s="106" t="str">
        <f t="shared" si="11"/>
        <v/>
      </c>
      <c r="U27" s="125" t="e">
        <f>IF(#REF!=1,IF(#REF!&gt;0,1,0),0)</f>
        <v>#REF!</v>
      </c>
      <c r="V27" s="123" t="e">
        <f>IF(#REF!=1,IF(LEN(#REF!)&gt;0,1,0),0)</f>
        <v>#REF!</v>
      </c>
    </row>
    <row r="28" spans="1:22" ht="36" customHeight="1" x14ac:dyDescent="0.25">
      <c r="A28" s="89">
        <v>72</v>
      </c>
      <c r="B28" s="29"/>
      <c r="C28" s="85"/>
      <c r="D28" s="29"/>
      <c r="E28" s="29"/>
      <c r="F28" s="29"/>
      <c r="G28" s="29"/>
      <c r="H28" s="90"/>
      <c r="I28" s="132">
        <f t="shared" si="8"/>
        <v>0</v>
      </c>
      <c r="J28" s="86">
        <f t="shared" si="0"/>
        <v>0</v>
      </c>
      <c r="K28" s="87"/>
      <c r="L28" s="87"/>
      <c r="M28" s="91"/>
      <c r="N28" s="148">
        <f t="shared" si="9"/>
        <v>0</v>
      </c>
      <c r="O28" s="193"/>
      <c r="P28" s="193"/>
      <c r="Q28" s="131">
        <f t="shared" si="10"/>
        <v>0</v>
      </c>
      <c r="R28" s="105" t="str">
        <f>IF(J28&gt;Pars!$D$15,1,"")</f>
        <v/>
      </c>
      <c r="S28" s="106" t="str">
        <f t="shared" si="4"/>
        <v/>
      </c>
      <c r="T28" s="106" t="str">
        <f t="shared" si="11"/>
        <v/>
      </c>
      <c r="U28" s="125" t="e">
        <f>IF(#REF!=1,IF(#REF!&gt;0,1,0),0)</f>
        <v>#REF!</v>
      </c>
      <c r="V28" s="123" t="e">
        <f>IF(#REF!=1,IF(LEN(#REF!)&gt;0,1,0),0)</f>
        <v>#REF!</v>
      </c>
    </row>
    <row r="29" spans="1:22" ht="36" customHeight="1" x14ac:dyDescent="0.25">
      <c r="A29" s="89">
        <v>73</v>
      </c>
      <c r="B29" s="29"/>
      <c r="C29" s="85"/>
      <c r="D29" s="29"/>
      <c r="E29" s="29"/>
      <c r="F29" s="29"/>
      <c r="G29" s="29"/>
      <c r="H29" s="90"/>
      <c r="I29" s="132">
        <f t="shared" si="8"/>
        <v>0</v>
      </c>
      <c r="J29" s="86">
        <f t="shared" si="0"/>
        <v>0</v>
      </c>
      <c r="K29" s="87"/>
      <c r="L29" s="87"/>
      <c r="M29" s="91"/>
      <c r="N29" s="148">
        <f t="shared" si="9"/>
        <v>0</v>
      </c>
      <c r="O29" s="193"/>
      <c r="P29" s="193"/>
      <c r="Q29" s="131">
        <f t="shared" si="10"/>
        <v>0</v>
      </c>
      <c r="R29" s="105" t="str">
        <f>IF(J29&gt;Pars!$D$15,1,"")</f>
        <v/>
      </c>
      <c r="S29" s="106" t="str">
        <f t="shared" si="4"/>
        <v/>
      </c>
      <c r="T29" s="106" t="str">
        <f t="shared" si="11"/>
        <v/>
      </c>
      <c r="U29" s="125" t="e">
        <f>IF(#REF!=1,IF(#REF!&gt;0,1,0),0)</f>
        <v>#REF!</v>
      </c>
      <c r="V29" s="123" t="e">
        <f>IF(#REF!=1,IF(LEN(#REF!)&gt;0,1,0),0)</f>
        <v>#REF!</v>
      </c>
    </row>
    <row r="30" spans="1:22" ht="36" customHeight="1" x14ac:dyDescent="0.25">
      <c r="A30" s="89">
        <v>74</v>
      </c>
      <c r="B30" s="29"/>
      <c r="C30" s="85"/>
      <c r="D30" s="29"/>
      <c r="E30" s="29"/>
      <c r="F30" s="29"/>
      <c r="G30" s="29"/>
      <c r="H30" s="90"/>
      <c r="I30" s="132">
        <f t="shared" si="8"/>
        <v>0</v>
      </c>
      <c r="J30" s="86">
        <f t="shared" si="0"/>
        <v>0</v>
      </c>
      <c r="K30" s="87"/>
      <c r="L30" s="87"/>
      <c r="M30" s="91"/>
      <c r="N30" s="148">
        <f t="shared" si="9"/>
        <v>0</v>
      </c>
      <c r="O30" s="193"/>
      <c r="P30" s="193"/>
      <c r="Q30" s="131">
        <f t="shared" si="10"/>
        <v>0</v>
      </c>
      <c r="R30" s="105" t="str">
        <f>IF(J30&gt;Pars!$D$15,1,"")</f>
        <v/>
      </c>
      <c r="S30" s="106" t="str">
        <f t="shared" si="4"/>
        <v/>
      </c>
      <c r="T30" s="106" t="str">
        <f t="shared" si="11"/>
        <v/>
      </c>
      <c r="U30" s="125" t="e">
        <f>IF(#REF!=1,IF(#REF!&gt;0,1,0),0)</f>
        <v>#REF!</v>
      </c>
      <c r="V30" s="123" t="e">
        <f>IF(#REF!=1,IF(LEN(#REF!)&gt;0,1,0),0)</f>
        <v>#REF!</v>
      </c>
    </row>
    <row r="31" spans="1:22" ht="36" customHeight="1" x14ac:dyDescent="0.25">
      <c r="A31" s="89">
        <v>75</v>
      </c>
      <c r="B31" s="29"/>
      <c r="C31" s="85"/>
      <c r="D31" s="29"/>
      <c r="E31" s="29"/>
      <c r="F31" s="29"/>
      <c r="G31" s="29"/>
      <c r="H31" s="90"/>
      <c r="I31" s="132">
        <f t="shared" si="8"/>
        <v>0</v>
      </c>
      <c r="J31" s="86">
        <f t="shared" si="0"/>
        <v>0</v>
      </c>
      <c r="K31" s="87"/>
      <c r="L31" s="87"/>
      <c r="M31" s="91"/>
      <c r="N31" s="148">
        <f t="shared" si="9"/>
        <v>0</v>
      </c>
      <c r="O31" s="193"/>
      <c r="P31" s="193"/>
      <c r="Q31" s="131">
        <f t="shared" si="10"/>
        <v>0</v>
      </c>
      <c r="R31" s="105" t="str">
        <f>IF(J31&gt;Pars!$D$15,1,"")</f>
        <v/>
      </c>
      <c r="S31" s="106" t="str">
        <f t="shared" si="4"/>
        <v/>
      </c>
      <c r="T31" s="106" t="str">
        <f t="shared" si="11"/>
        <v/>
      </c>
      <c r="U31" s="125" t="e">
        <f>IF(#REF!=1,IF(#REF!&gt;0,1,0),0)</f>
        <v>#REF!</v>
      </c>
      <c r="V31" s="123" t="e">
        <f>IF(#REF!=1,IF(LEN(#REF!)&gt;0,1,0),0)</f>
        <v>#REF!</v>
      </c>
    </row>
    <row r="32" spans="1:22" ht="36" customHeight="1" x14ac:dyDescent="0.25">
      <c r="A32" s="89">
        <v>76</v>
      </c>
      <c r="B32" s="29"/>
      <c r="C32" s="85"/>
      <c r="D32" s="29"/>
      <c r="E32" s="29"/>
      <c r="F32" s="29"/>
      <c r="G32" s="29"/>
      <c r="H32" s="90"/>
      <c r="I32" s="132">
        <f t="shared" si="8"/>
        <v>0</v>
      </c>
      <c r="J32" s="86">
        <f t="shared" si="0"/>
        <v>0</v>
      </c>
      <c r="K32" s="87"/>
      <c r="L32" s="87"/>
      <c r="M32" s="91"/>
      <c r="N32" s="148">
        <f t="shared" si="9"/>
        <v>0</v>
      </c>
      <c r="O32" s="193"/>
      <c r="P32" s="193"/>
      <c r="Q32" s="131">
        <f t="shared" si="10"/>
        <v>0</v>
      </c>
      <c r="R32" s="105" t="str">
        <f>IF(J32&gt;Pars!$D$15,1,"")</f>
        <v/>
      </c>
      <c r="S32" s="106" t="str">
        <f t="shared" si="4"/>
        <v/>
      </c>
      <c r="T32" s="106" t="str">
        <f t="shared" si="11"/>
        <v/>
      </c>
      <c r="U32" s="125" t="e">
        <f>IF(#REF!=1,IF(#REF!&gt;0,1,0),0)</f>
        <v>#REF!</v>
      </c>
      <c r="V32" s="123" t="e">
        <f>IF(#REF!=1,IF(LEN(#REF!)&gt;0,1,0),0)</f>
        <v>#REF!</v>
      </c>
    </row>
    <row r="33" spans="1:22" ht="36" customHeight="1" x14ac:dyDescent="0.25">
      <c r="A33" s="89">
        <v>77</v>
      </c>
      <c r="B33" s="29"/>
      <c r="C33" s="85"/>
      <c r="D33" s="29"/>
      <c r="E33" s="29"/>
      <c r="F33" s="29"/>
      <c r="G33" s="29"/>
      <c r="H33" s="90"/>
      <c r="I33" s="132">
        <f t="shared" si="8"/>
        <v>0</v>
      </c>
      <c r="J33" s="86">
        <f t="shared" si="0"/>
        <v>0</v>
      </c>
      <c r="K33" s="87"/>
      <c r="L33" s="87"/>
      <c r="M33" s="91"/>
      <c r="N33" s="148">
        <f t="shared" si="9"/>
        <v>0</v>
      </c>
      <c r="O33" s="193"/>
      <c r="P33" s="193"/>
      <c r="Q33" s="131">
        <f t="shared" si="10"/>
        <v>0</v>
      </c>
      <c r="R33" s="105" t="str">
        <f>IF(J33&gt;Pars!$D$15,1,"")</f>
        <v/>
      </c>
      <c r="S33" s="106" t="str">
        <f t="shared" si="4"/>
        <v/>
      </c>
      <c r="T33" s="106" t="str">
        <f t="shared" si="11"/>
        <v/>
      </c>
      <c r="U33" s="125" t="e">
        <f>IF(#REF!=1,IF(#REF!&gt;0,1,0),0)</f>
        <v>#REF!</v>
      </c>
      <c r="V33" s="123" t="e">
        <f>IF(#REF!=1,IF(LEN(#REF!)&gt;0,1,0),0)</f>
        <v>#REF!</v>
      </c>
    </row>
    <row r="34" spans="1:22" ht="36" customHeight="1" x14ac:dyDescent="0.25">
      <c r="A34" s="89">
        <v>78</v>
      </c>
      <c r="B34" s="29"/>
      <c r="C34" s="85"/>
      <c r="D34" s="29"/>
      <c r="E34" s="29"/>
      <c r="F34" s="29"/>
      <c r="G34" s="29"/>
      <c r="H34" s="90"/>
      <c r="I34" s="132">
        <f t="shared" si="8"/>
        <v>0</v>
      </c>
      <c r="J34" s="86">
        <f t="shared" si="0"/>
        <v>0</v>
      </c>
      <c r="K34" s="87"/>
      <c r="L34" s="87"/>
      <c r="M34" s="91"/>
      <c r="N34" s="148">
        <f t="shared" si="9"/>
        <v>0</v>
      </c>
      <c r="O34" s="193"/>
      <c r="P34" s="193"/>
      <c r="Q34" s="131">
        <f t="shared" si="10"/>
        <v>0</v>
      </c>
      <c r="R34" s="105" t="str">
        <f>IF(J34&gt;Pars!$D$15,1,"")</f>
        <v/>
      </c>
      <c r="S34" s="106" t="str">
        <f t="shared" si="4"/>
        <v/>
      </c>
      <c r="T34" s="106" t="str">
        <f t="shared" si="11"/>
        <v/>
      </c>
      <c r="U34" s="125" t="e">
        <f>IF(#REF!=1,IF(#REF!&gt;0,1,0),0)</f>
        <v>#REF!</v>
      </c>
      <c r="V34" s="123" t="e">
        <f>IF(#REF!=1,IF(LEN(#REF!)&gt;0,1,0),0)</f>
        <v>#REF!</v>
      </c>
    </row>
    <row r="35" spans="1:22" ht="36" customHeight="1" x14ac:dyDescent="0.25">
      <c r="A35" s="89">
        <v>79</v>
      </c>
      <c r="B35" s="29"/>
      <c r="C35" s="85"/>
      <c r="D35" s="29"/>
      <c r="E35" s="29"/>
      <c r="F35" s="29"/>
      <c r="G35" s="29"/>
      <c r="H35" s="90"/>
      <c r="I35" s="132">
        <f t="shared" si="8"/>
        <v>0</v>
      </c>
      <c r="J35" s="86">
        <f t="shared" si="0"/>
        <v>0</v>
      </c>
      <c r="K35" s="87"/>
      <c r="L35" s="87"/>
      <c r="M35" s="91"/>
      <c r="N35" s="148">
        <f t="shared" si="9"/>
        <v>0</v>
      </c>
      <c r="O35" s="193"/>
      <c r="P35" s="193"/>
      <c r="Q35" s="131">
        <f t="shared" si="10"/>
        <v>0</v>
      </c>
      <c r="R35" s="105" t="str">
        <f>IF(J35&gt;Pars!$D$15,1,"")</f>
        <v/>
      </c>
      <c r="S35" s="106" t="str">
        <f t="shared" si="4"/>
        <v/>
      </c>
      <c r="T35" s="106" t="str">
        <f t="shared" si="11"/>
        <v/>
      </c>
      <c r="U35" s="125" t="e">
        <f>IF(#REF!=1,IF(#REF!&gt;0,1,0),0)</f>
        <v>#REF!</v>
      </c>
      <c r="V35" s="123" t="e">
        <f>IF(#REF!=1,IF(LEN(#REF!)&gt;0,1,0),0)</f>
        <v>#REF!</v>
      </c>
    </row>
    <row r="36" spans="1:22" ht="36" customHeight="1" x14ac:dyDescent="0.25">
      <c r="A36" s="89">
        <v>80</v>
      </c>
      <c r="B36" s="29"/>
      <c r="C36" s="85"/>
      <c r="D36" s="29"/>
      <c r="E36" s="29"/>
      <c r="F36" s="29"/>
      <c r="G36" s="29"/>
      <c r="H36" s="90"/>
      <c r="I36" s="132">
        <f t="shared" si="8"/>
        <v>0</v>
      </c>
      <c r="J36" s="86">
        <f t="shared" si="0"/>
        <v>0</v>
      </c>
      <c r="K36" s="87"/>
      <c r="L36" s="87"/>
      <c r="M36" s="91"/>
      <c r="N36" s="148">
        <f t="shared" si="9"/>
        <v>0</v>
      </c>
      <c r="O36" s="193"/>
      <c r="P36" s="193"/>
      <c r="Q36" s="131">
        <f t="shared" si="10"/>
        <v>0</v>
      </c>
      <c r="R36" s="105" t="str">
        <f>IF(J36&gt;Pars!$D$15,1,"")</f>
        <v/>
      </c>
      <c r="S36" s="106" t="str">
        <f t="shared" si="4"/>
        <v/>
      </c>
      <c r="T36" s="106" t="str">
        <f t="shared" si="11"/>
        <v/>
      </c>
      <c r="U36" s="125" t="e">
        <f>IF(#REF!=1,IF(#REF!&gt;0,1,0),0)</f>
        <v>#REF!</v>
      </c>
      <c r="V36" s="123" t="e">
        <f>IF(#REF!=1,IF(LEN(#REF!)&gt;0,1,0),0)</f>
        <v>#REF!</v>
      </c>
    </row>
    <row r="37" spans="1:22" ht="36" customHeight="1" x14ac:dyDescent="0.25">
      <c r="A37" s="89">
        <v>81</v>
      </c>
      <c r="B37" s="29"/>
      <c r="C37" s="85"/>
      <c r="D37" s="29"/>
      <c r="E37" s="29"/>
      <c r="F37" s="29"/>
      <c r="G37" s="29"/>
      <c r="H37" s="90"/>
      <c r="I37" s="132">
        <f t="shared" si="8"/>
        <v>0</v>
      </c>
      <c r="J37" s="86">
        <f t="shared" si="0"/>
        <v>0</v>
      </c>
      <c r="K37" s="87"/>
      <c r="L37" s="87"/>
      <c r="M37" s="91"/>
      <c r="N37" s="148">
        <f t="shared" si="9"/>
        <v>0</v>
      </c>
      <c r="O37" s="193"/>
      <c r="P37" s="193"/>
      <c r="Q37" s="131">
        <f t="shared" si="10"/>
        <v>0</v>
      </c>
      <c r="R37" s="105" t="str">
        <f>IF(J37&gt;Pars!$D$15,1,"")</f>
        <v/>
      </c>
      <c r="S37" s="106" t="str">
        <f t="shared" si="4"/>
        <v/>
      </c>
      <c r="T37" s="106" t="str">
        <f t="shared" si="11"/>
        <v/>
      </c>
      <c r="U37" s="125" t="e">
        <f>IF(#REF!=1,IF(#REF!&gt;0,1,0),0)</f>
        <v>#REF!</v>
      </c>
      <c r="V37" s="123" t="e">
        <f>IF(#REF!=1,IF(LEN(#REF!)&gt;0,1,0),0)</f>
        <v>#REF!</v>
      </c>
    </row>
    <row r="38" spans="1:22" ht="36" customHeight="1" x14ac:dyDescent="0.25">
      <c r="A38" s="89">
        <v>82</v>
      </c>
      <c r="B38" s="29"/>
      <c r="C38" s="85"/>
      <c r="D38" s="29"/>
      <c r="E38" s="29"/>
      <c r="F38" s="29"/>
      <c r="G38" s="29"/>
      <c r="H38" s="90"/>
      <c r="I38" s="132">
        <f t="shared" si="8"/>
        <v>0</v>
      </c>
      <c r="J38" s="86">
        <f t="shared" si="0"/>
        <v>0</v>
      </c>
      <c r="K38" s="87"/>
      <c r="L38" s="87"/>
      <c r="M38" s="91"/>
      <c r="N38" s="148">
        <f t="shared" si="9"/>
        <v>0</v>
      </c>
      <c r="O38" s="193"/>
      <c r="P38" s="193"/>
      <c r="Q38" s="131">
        <f t="shared" si="10"/>
        <v>0</v>
      </c>
      <c r="R38" s="105" t="str">
        <f>IF(J38&gt;Pars!$D$15,1,"")</f>
        <v/>
      </c>
      <c r="S38" s="106" t="str">
        <f t="shared" si="4"/>
        <v/>
      </c>
      <c r="T38" s="106" t="str">
        <f t="shared" si="11"/>
        <v/>
      </c>
      <c r="U38" s="125" t="e">
        <f>IF(#REF!=1,IF(#REF!&gt;0,1,0),0)</f>
        <v>#REF!</v>
      </c>
      <c r="V38" s="123" t="e">
        <f>IF(#REF!=1,IF(LEN(#REF!)&gt;0,1,0),0)</f>
        <v>#REF!</v>
      </c>
    </row>
    <row r="39" spans="1:22" ht="36" customHeight="1" x14ac:dyDescent="0.25">
      <c r="A39" s="89">
        <v>83</v>
      </c>
      <c r="B39" s="29"/>
      <c r="C39" s="85"/>
      <c r="D39" s="29"/>
      <c r="E39" s="29"/>
      <c r="F39" s="29"/>
      <c r="G39" s="29"/>
      <c r="H39" s="90"/>
      <c r="I39" s="132">
        <f t="shared" si="8"/>
        <v>0</v>
      </c>
      <c r="J39" s="86">
        <f t="shared" si="0"/>
        <v>0</v>
      </c>
      <c r="K39" s="87"/>
      <c r="L39" s="87"/>
      <c r="M39" s="91"/>
      <c r="N39" s="148">
        <f t="shared" si="9"/>
        <v>0</v>
      </c>
      <c r="O39" s="193"/>
      <c r="P39" s="193"/>
      <c r="Q39" s="131">
        <f t="shared" si="10"/>
        <v>0</v>
      </c>
      <c r="R39" s="105" t="str">
        <f>IF(J39&gt;Pars!$D$15,1,"")</f>
        <v/>
      </c>
      <c r="S39" s="106" t="str">
        <f t="shared" si="4"/>
        <v/>
      </c>
      <c r="T39" s="106" t="str">
        <f t="shared" si="11"/>
        <v/>
      </c>
      <c r="U39" s="125" t="e">
        <f>IF(#REF!=1,IF(#REF!&gt;0,1,0),0)</f>
        <v>#REF!</v>
      </c>
      <c r="V39" s="123" t="e">
        <f>IF(#REF!=1,IF(LEN(#REF!)&gt;0,1,0),0)</f>
        <v>#REF!</v>
      </c>
    </row>
    <row r="40" spans="1:22" ht="36" customHeight="1" x14ac:dyDescent="0.25">
      <c r="A40" s="89">
        <v>84</v>
      </c>
      <c r="B40" s="29"/>
      <c r="C40" s="85"/>
      <c r="D40" s="29"/>
      <c r="E40" s="29"/>
      <c r="F40" s="29"/>
      <c r="G40" s="29"/>
      <c r="H40" s="90"/>
      <c r="I40" s="132">
        <f t="shared" si="8"/>
        <v>0</v>
      </c>
      <c r="J40" s="86">
        <f t="shared" si="0"/>
        <v>0</v>
      </c>
      <c r="K40" s="87"/>
      <c r="L40" s="87"/>
      <c r="M40" s="91"/>
      <c r="N40" s="148">
        <f t="shared" si="9"/>
        <v>0</v>
      </c>
      <c r="O40" s="193"/>
      <c r="P40" s="193"/>
      <c r="Q40" s="131">
        <f t="shared" si="10"/>
        <v>0</v>
      </c>
      <c r="R40" s="105" t="str">
        <f>IF(J40&gt;Pars!$D$15,1,"")</f>
        <v/>
      </c>
      <c r="S40" s="106" t="str">
        <f t="shared" si="4"/>
        <v/>
      </c>
      <c r="T40" s="106" t="str">
        <f t="shared" si="11"/>
        <v/>
      </c>
      <c r="U40" s="125" t="e">
        <f>IF(#REF!=1,IF(#REF!&gt;0,1,0),0)</f>
        <v>#REF!</v>
      </c>
      <c r="V40" s="123" t="e">
        <f>IF(#REF!=1,IF(LEN(#REF!)&gt;0,1,0),0)</f>
        <v>#REF!</v>
      </c>
    </row>
    <row r="41" spans="1:22" ht="36" customHeight="1" x14ac:dyDescent="0.25">
      <c r="A41" s="89">
        <v>85</v>
      </c>
      <c r="B41" s="29"/>
      <c r="C41" s="85"/>
      <c r="D41" s="29"/>
      <c r="E41" s="29"/>
      <c r="F41" s="29"/>
      <c r="G41" s="29"/>
      <c r="H41" s="90"/>
      <c r="I41" s="132">
        <f t="shared" si="8"/>
        <v>0</v>
      </c>
      <c r="J41" s="86">
        <f t="shared" si="0"/>
        <v>0</v>
      </c>
      <c r="K41" s="87"/>
      <c r="L41" s="87"/>
      <c r="M41" s="91"/>
      <c r="N41" s="148">
        <f t="shared" si="9"/>
        <v>0</v>
      </c>
      <c r="O41" s="193"/>
      <c r="P41" s="193"/>
      <c r="Q41" s="131">
        <f t="shared" si="10"/>
        <v>0</v>
      </c>
      <c r="R41" s="105" t="str">
        <f>IF(J41&gt;Pars!$D$15,1,"")</f>
        <v/>
      </c>
      <c r="S41" s="106" t="str">
        <f t="shared" si="4"/>
        <v/>
      </c>
      <c r="T41" s="106" t="str">
        <f t="shared" si="11"/>
        <v/>
      </c>
      <c r="U41" s="125" t="e">
        <f>IF(#REF!=1,IF(#REF!&gt;0,1,0),0)</f>
        <v>#REF!</v>
      </c>
      <c r="V41" s="123" t="e">
        <f>IF(#REF!=1,IF(LEN(#REF!)&gt;0,1,0),0)</f>
        <v>#REF!</v>
      </c>
    </row>
    <row r="42" spans="1:22" ht="36" customHeight="1" x14ac:dyDescent="0.25">
      <c r="A42" s="89">
        <v>86</v>
      </c>
      <c r="B42" s="29"/>
      <c r="C42" s="85"/>
      <c r="D42" s="29"/>
      <c r="E42" s="29"/>
      <c r="F42" s="29"/>
      <c r="G42" s="29"/>
      <c r="H42" s="90"/>
      <c r="I42" s="132">
        <f t="shared" si="8"/>
        <v>0</v>
      </c>
      <c r="J42" s="86">
        <f t="shared" si="0"/>
        <v>0</v>
      </c>
      <c r="K42" s="87"/>
      <c r="L42" s="87"/>
      <c r="M42" s="91"/>
      <c r="N42" s="148">
        <f t="shared" si="9"/>
        <v>0</v>
      </c>
      <c r="O42" s="193"/>
      <c r="P42" s="193"/>
      <c r="Q42" s="131">
        <f t="shared" si="10"/>
        <v>0</v>
      </c>
      <c r="R42" s="105" t="str">
        <f>IF(J42&gt;Pars!$D$15,1,"")</f>
        <v/>
      </c>
      <c r="S42" s="106" t="str">
        <f t="shared" si="4"/>
        <v/>
      </c>
      <c r="T42" s="106" t="str">
        <f t="shared" si="11"/>
        <v/>
      </c>
      <c r="U42" s="125" t="e">
        <f>IF(#REF!=1,IF(#REF!&gt;0,1,0),0)</f>
        <v>#REF!</v>
      </c>
      <c r="V42" s="123" t="e">
        <f>IF(#REF!=1,IF(LEN(#REF!)&gt;0,1,0),0)</f>
        <v>#REF!</v>
      </c>
    </row>
    <row r="43" spans="1:22" ht="36" customHeight="1" x14ac:dyDescent="0.25">
      <c r="A43" s="89">
        <v>87</v>
      </c>
      <c r="B43" s="29"/>
      <c r="C43" s="85"/>
      <c r="D43" s="29"/>
      <c r="E43" s="29"/>
      <c r="F43" s="29"/>
      <c r="G43" s="29"/>
      <c r="H43" s="90"/>
      <c r="I43" s="132">
        <f t="shared" si="8"/>
        <v>0</v>
      </c>
      <c r="J43" s="86">
        <f t="shared" si="0"/>
        <v>0</v>
      </c>
      <c r="K43" s="87"/>
      <c r="L43" s="87"/>
      <c r="M43" s="91"/>
      <c r="N43" s="148">
        <f t="shared" si="9"/>
        <v>0</v>
      </c>
      <c r="O43" s="193"/>
      <c r="P43" s="193"/>
      <c r="Q43" s="131">
        <f t="shared" si="10"/>
        <v>0</v>
      </c>
      <c r="R43" s="105" t="str">
        <f>IF(J43&gt;Pars!$D$15,1,"")</f>
        <v/>
      </c>
      <c r="S43" s="106" t="str">
        <f t="shared" si="4"/>
        <v/>
      </c>
      <c r="T43" s="106" t="str">
        <f t="shared" si="11"/>
        <v/>
      </c>
      <c r="U43" s="125" t="e">
        <f>IF(#REF!=1,IF(#REF!&gt;0,1,0),0)</f>
        <v>#REF!</v>
      </c>
      <c r="V43" s="123" t="e">
        <f>IF(#REF!=1,IF(LEN(#REF!)&gt;0,1,0),0)</f>
        <v>#REF!</v>
      </c>
    </row>
    <row r="44" spans="1:22" ht="36" customHeight="1" x14ac:dyDescent="0.25">
      <c r="A44" s="89">
        <v>88</v>
      </c>
      <c r="B44" s="29"/>
      <c r="C44" s="85"/>
      <c r="D44" s="29"/>
      <c r="E44" s="29"/>
      <c r="F44" s="29"/>
      <c r="G44" s="29"/>
      <c r="H44" s="90"/>
      <c r="I44" s="132">
        <f t="shared" si="8"/>
        <v>0</v>
      </c>
      <c r="J44" s="86">
        <f t="shared" si="0"/>
        <v>0</v>
      </c>
      <c r="K44" s="87"/>
      <c r="L44" s="87"/>
      <c r="M44" s="91"/>
      <c r="N44" s="148">
        <f t="shared" si="9"/>
        <v>0</v>
      </c>
      <c r="O44" s="193"/>
      <c r="P44" s="193"/>
      <c r="Q44" s="131">
        <f t="shared" si="10"/>
        <v>0</v>
      </c>
      <c r="R44" s="105" t="str">
        <f>IF(J44&gt;Pars!$D$15,1,"")</f>
        <v/>
      </c>
      <c r="S44" s="106" t="str">
        <f t="shared" si="4"/>
        <v/>
      </c>
      <c r="T44" s="106" t="str">
        <f t="shared" si="11"/>
        <v/>
      </c>
      <c r="U44" s="125" t="e">
        <f>IF(#REF!=1,IF(#REF!&gt;0,1,0),0)</f>
        <v>#REF!</v>
      </c>
      <c r="V44" s="123" t="e">
        <f>IF(#REF!=1,IF(LEN(#REF!)&gt;0,1,0),0)</f>
        <v>#REF!</v>
      </c>
    </row>
    <row r="45" spans="1:22" ht="36" customHeight="1" x14ac:dyDescent="0.25">
      <c r="A45" s="89">
        <v>89</v>
      </c>
      <c r="B45" s="29"/>
      <c r="C45" s="85"/>
      <c r="D45" s="29"/>
      <c r="E45" s="29"/>
      <c r="F45" s="29"/>
      <c r="G45" s="29"/>
      <c r="H45" s="90"/>
      <c r="I45" s="132">
        <f t="shared" si="8"/>
        <v>0</v>
      </c>
      <c r="J45" s="86">
        <f t="shared" si="0"/>
        <v>0</v>
      </c>
      <c r="K45" s="87"/>
      <c r="L45" s="87"/>
      <c r="M45" s="91"/>
      <c r="N45" s="148">
        <f t="shared" si="9"/>
        <v>0</v>
      </c>
      <c r="O45" s="193"/>
      <c r="P45" s="193"/>
      <c r="Q45" s="131">
        <f t="shared" si="10"/>
        <v>0</v>
      </c>
      <c r="R45" s="105" t="str">
        <f>IF(J45&gt;Pars!$D$15,1,"")</f>
        <v/>
      </c>
      <c r="S45" s="106" t="str">
        <f t="shared" si="4"/>
        <v/>
      </c>
      <c r="T45" s="106" t="str">
        <f t="shared" si="11"/>
        <v/>
      </c>
      <c r="U45" s="125" t="e">
        <f>IF(#REF!=1,IF(#REF!&gt;0,1,0),0)</f>
        <v>#REF!</v>
      </c>
      <c r="V45" s="123" t="e">
        <f>IF(#REF!=1,IF(LEN(#REF!)&gt;0,1,0),0)</f>
        <v>#REF!</v>
      </c>
    </row>
    <row r="46" spans="1:22" ht="36" customHeight="1" x14ac:dyDescent="0.25">
      <c r="A46" s="89">
        <v>90</v>
      </c>
      <c r="B46" s="29"/>
      <c r="C46" s="85"/>
      <c r="D46" s="29"/>
      <c r="E46" s="29"/>
      <c r="F46" s="29"/>
      <c r="G46" s="29"/>
      <c r="H46" s="90"/>
      <c r="I46" s="132">
        <f t="shared" si="8"/>
        <v>0</v>
      </c>
      <c r="J46" s="86">
        <f t="shared" si="0"/>
        <v>0</v>
      </c>
      <c r="K46" s="87"/>
      <c r="L46" s="87"/>
      <c r="M46" s="91"/>
      <c r="N46" s="148">
        <f t="shared" si="9"/>
        <v>0</v>
      </c>
      <c r="O46" s="193"/>
      <c r="P46" s="193"/>
      <c r="Q46" s="131">
        <f t="shared" si="10"/>
        <v>0</v>
      </c>
      <c r="R46" s="105" t="str">
        <f>IF(J46&gt;Pars!$D$15,1,"")</f>
        <v/>
      </c>
      <c r="S46" s="106" t="str">
        <f t="shared" si="4"/>
        <v/>
      </c>
      <c r="T46" s="106" t="str">
        <f t="shared" si="11"/>
        <v/>
      </c>
      <c r="U46" s="125" t="e">
        <f>IF(#REF!=1,IF(#REF!&gt;0,1,0),0)</f>
        <v>#REF!</v>
      </c>
      <c r="V46" s="123" t="e">
        <f>IF(#REF!=1,IF(LEN(#REF!)&gt;0,1,0),0)</f>
        <v>#REF!</v>
      </c>
    </row>
    <row r="47" spans="1:22" ht="36" customHeight="1" x14ac:dyDescent="0.25">
      <c r="A47" s="89">
        <v>91</v>
      </c>
      <c r="B47" s="29"/>
      <c r="C47" s="85"/>
      <c r="D47" s="29"/>
      <c r="E47" s="29"/>
      <c r="F47" s="29"/>
      <c r="G47" s="29"/>
      <c r="H47" s="90"/>
      <c r="I47" s="132">
        <f t="shared" si="8"/>
        <v>0</v>
      </c>
      <c r="J47" s="86">
        <f t="shared" si="0"/>
        <v>0</v>
      </c>
      <c r="K47" s="87"/>
      <c r="L47" s="87"/>
      <c r="M47" s="91"/>
      <c r="N47" s="148">
        <f t="shared" si="9"/>
        <v>0</v>
      </c>
      <c r="O47" s="193"/>
      <c r="P47" s="193"/>
      <c r="Q47" s="131">
        <f t="shared" si="10"/>
        <v>0</v>
      </c>
      <c r="R47" s="105" t="str">
        <f>IF(J47&gt;Pars!$D$15,1,"")</f>
        <v/>
      </c>
      <c r="S47" s="106" t="str">
        <f t="shared" si="4"/>
        <v/>
      </c>
      <c r="T47" s="106" t="str">
        <f t="shared" si="11"/>
        <v/>
      </c>
      <c r="U47" s="125" t="e">
        <f>IF(#REF!=1,IF(#REF!&gt;0,1,0),0)</f>
        <v>#REF!</v>
      </c>
      <c r="V47" s="123" t="e">
        <f>IF(#REF!=1,IF(LEN(#REF!)&gt;0,1,0),0)</f>
        <v>#REF!</v>
      </c>
    </row>
    <row r="48" spans="1:22" ht="36" customHeight="1" x14ac:dyDescent="0.25">
      <c r="A48" s="89">
        <v>92</v>
      </c>
      <c r="B48" s="29"/>
      <c r="C48" s="85"/>
      <c r="D48" s="29"/>
      <c r="E48" s="29"/>
      <c r="F48" s="29"/>
      <c r="G48" s="29"/>
      <c r="H48" s="90"/>
      <c r="I48" s="132">
        <f t="shared" si="8"/>
        <v>0</v>
      </c>
      <c r="J48" s="86">
        <f t="shared" si="0"/>
        <v>0</v>
      </c>
      <c r="K48" s="87"/>
      <c r="L48" s="87"/>
      <c r="M48" s="91"/>
      <c r="N48" s="148">
        <f t="shared" si="9"/>
        <v>0</v>
      </c>
      <c r="O48" s="193"/>
      <c r="P48" s="193"/>
      <c r="Q48" s="131">
        <f t="shared" si="10"/>
        <v>0</v>
      </c>
      <c r="R48" s="105" t="str">
        <f>IF(J48&gt;Pars!$D$15,1,"")</f>
        <v/>
      </c>
      <c r="S48" s="106" t="str">
        <f t="shared" si="4"/>
        <v/>
      </c>
      <c r="T48" s="106" t="str">
        <f t="shared" si="11"/>
        <v/>
      </c>
      <c r="U48" s="125" t="e">
        <f>IF(#REF!=1,IF(#REF!&gt;0,1,0),0)</f>
        <v>#REF!</v>
      </c>
      <c r="V48" s="123" t="e">
        <f>IF(#REF!=1,IF(LEN(#REF!)&gt;0,1,0),0)</f>
        <v>#REF!</v>
      </c>
    </row>
    <row r="49" spans="1:22" ht="36" customHeight="1" x14ac:dyDescent="0.25">
      <c r="A49" s="89">
        <v>93</v>
      </c>
      <c r="B49" s="29"/>
      <c r="C49" s="85"/>
      <c r="D49" s="29"/>
      <c r="E49" s="29"/>
      <c r="F49" s="29"/>
      <c r="G49" s="29"/>
      <c r="H49" s="90"/>
      <c r="I49" s="132">
        <f t="shared" si="8"/>
        <v>0</v>
      </c>
      <c r="J49" s="86">
        <f t="shared" si="0"/>
        <v>0</v>
      </c>
      <c r="K49" s="87"/>
      <c r="L49" s="87"/>
      <c r="M49" s="91"/>
      <c r="N49" s="148">
        <f t="shared" si="9"/>
        <v>0</v>
      </c>
      <c r="O49" s="193"/>
      <c r="P49" s="193"/>
      <c r="Q49" s="131">
        <f t="shared" si="10"/>
        <v>0</v>
      </c>
      <c r="R49" s="105" t="str">
        <f>IF(J49&gt;Pars!$D$15,1,"")</f>
        <v/>
      </c>
      <c r="S49" s="106" t="str">
        <f t="shared" si="4"/>
        <v/>
      </c>
      <c r="T49" s="106" t="str">
        <f t="shared" si="11"/>
        <v/>
      </c>
      <c r="U49" s="125" t="e">
        <f>IF(#REF!=1,IF(#REF!&gt;0,1,0),0)</f>
        <v>#REF!</v>
      </c>
      <c r="V49" s="123" t="e">
        <f>IF(#REF!=1,IF(LEN(#REF!)&gt;0,1,0),0)</f>
        <v>#REF!</v>
      </c>
    </row>
    <row r="50" spans="1:22" ht="36" customHeight="1" x14ac:dyDescent="0.25">
      <c r="A50" s="89">
        <v>94</v>
      </c>
      <c r="B50" s="29"/>
      <c r="C50" s="85"/>
      <c r="D50" s="29"/>
      <c r="E50" s="29"/>
      <c r="F50" s="29"/>
      <c r="G50" s="29"/>
      <c r="H50" s="90"/>
      <c r="I50" s="132">
        <f t="shared" si="8"/>
        <v>0</v>
      </c>
      <c r="J50" s="86">
        <f t="shared" si="0"/>
        <v>0</v>
      </c>
      <c r="K50" s="87"/>
      <c r="L50" s="87"/>
      <c r="M50" s="91"/>
      <c r="N50" s="148">
        <f t="shared" si="9"/>
        <v>0</v>
      </c>
      <c r="O50" s="193"/>
      <c r="P50" s="193"/>
      <c r="Q50" s="131">
        <f t="shared" si="10"/>
        <v>0</v>
      </c>
      <c r="R50" s="105" t="str">
        <f>IF(J50&gt;Pars!$D$15,1,"")</f>
        <v/>
      </c>
      <c r="S50" s="106" t="str">
        <f t="shared" si="4"/>
        <v/>
      </c>
      <c r="T50" s="106" t="str">
        <f t="shared" si="11"/>
        <v/>
      </c>
      <c r="U50" s="125" t="e">
        <f>IF(#REF!=1,IF(#REF!&gt;0,1,0),0)</f>
        <v>#REF!</v>
      </c>
      <c r="V50" s="123" t="e">
        <f>IF(#REF!=1,IF(LEN(#REF!)&gt;0,1,0),0)</f>
        <v>#REF!</v>
      </c>
    </row>
    <row r="51" spans="1:22" ht="36" customHeight="1" x14ac:dyDescent="0.25">
      <c r="A51" s="89">
        <v>95</v>
      </c>
      <c r="B51" s="29"/>
      <c r="C51" s="85"/>
      <c r="D51" s="29"/>
      <c r="E51" s="29"/>
      <c r="F51" s="29"/>
      <c r="G51" s="29"/>
      <c r="H51" s="90"/>
      <c r="I51" s="132">
        <f t="shared" si="8"/>
        <v>0</v>
      </c>
      <c r="J51" s="86">
        <f t="shared" si="0"/>
        <v>0</v>
      </c>
      <c r="K51" s="87"/>
      <c r="L51" s="87"/>
      <c r="M51" s="91"/>
      <c r="N51" s="148">
        <f t="shared" si="9"/>
        <v>0</v>
      </c>
      <c r="O51" s="193"/>
      <c r="P51" s="193"/>
      <c r="Q51" s="131">
        <f t="shared" si="10"/>
        <v>0</v>
      </c>
      <c r="R51" s="105" t="str">
        <f>IF(J51&gt;Pars!$D$15,1,"")</f>
        <v/>
      </c>
      <c r="S51" s="106" t="str">
        <f t="shared" si="4"/>
        <v/>
      </c>
      <c r="T51" s="106" t="str">
        <f t="shared" si="11"/>
        <v/>
      </c>
      <c r="U51" s="125" t="e">
        <f>IF(#REF!=1,IF(#REF!&gt;0,1,0),0)</f>
        <v>#REF!</v>
      </c>
      <c r="V51" s="123" t="e">
        <f>IF(#REF!=1,IF(LEN(#REF!)&gt;0,1,0),0)</f>
        <v>#REF!</v>
      </c>
    </row>
    <row r="52" spans="1:22" ht="36" customHeight="1" x14ac:dyDescent="0.25">
      <c r="A52" s="89">
        <v>96</v>
      </c>
      <c r="B52" s="29"/>
      <c r="C52" s="85"/>
      <c r="D52" s="29"/>
      <c r="E52" s="29"/>
      <c r="F52" s="29"/>
      <c r="G52" s="29"/>
      <c r="H52" s="90"/>
      <c r="I52" s="132">
        <f t="shared" si="8"/>
        <v>0</v>
      </c>
      <c r="J52" s="86">
        <f t="shared" si="0"/>
        <v>0</v>
      </c>
      <c r="K52" s="87"/>
      <c r="L52" s="87"/>
      <c r="M52" s="91"/>
      <c r="N52" s="148">
        <f t="shared" si="9"/>
        <v>0</v>
      </c>
      <c r="O52" s="193"/>
      <c r="P52" s="193"/>
      <c r="Q52" s="131">
        <f t="shared" si="10"/>
        <v>0</v>
      </c>
      <c r="R52" s="105" t="str">
        <f>IF(J52&gt;Pars!$D$15,1,"")</f>
        <v/>
      </c>
      <c r="S52" s="106" t="str">
        <f t="shared" si="4"/>
        <v/>
      </c>
      <c r="T52" s="106" t="str">
        <f t="shared" si="11"/>
        <v/>
      </c>
      <c r="U52" s="125" t="e">
        <f>IF(#REF!=1,IF(#REF!&gt;0,1,0),0)</f>
        <v>#REF!</v>
      </c>
      <c r="V52" s="123" t="e">
        <f>IF(#REF!=1,IF(LEN(#REF!)&gt;0,1,0),0)</f>
        <v>#REF!</v>
      </c>
    </row>
    <row r="53" spans="1:22" ht="36" customHeight="1" x14ac:dyDescent="0.25">
      <c r="A53" s="89">
        <v>97</v>
      </c>
      <c r="B53" s="29"/>
      <c r="C53" s="85"/>
      <c r="D53" s="29"/>
      <c r="E53" s="29"/>
      <c r="F53" s="29"/>
      <c r="G53" s="29"/>
      <c r="H53" s="90"/>
      <c r="I53" s="132">
        <f t="shared" si="8"/>
        <v>0</v>
      </c>
      <c r="J53" s="86">
        <f t="shared" si="0"/>
        <v>0</v>
      </c>
      <c r="K53" s="87"/>
      <c r="L53" s="87"/>
      <c r="M53" s="91"/>
      <c r="N53" s="148">
        <f t="shared" si="9"/>
        <v>0</v>
      </c>
      <c r="O53" s="193"/>
      <c r="P53" s="193"/>
      <c r="Q53" s="131">
        <f t="shared" si="10"/>
        <v>0</v>
      </c>
      <c r="R53" s="105" t="str">
        <f>IF(J53&gt;Pars!$D$15,1,"")</f>
        <v/>
      </c>
      <c r="S53" s="106" t="str">
        <f t="shared" si="4"/>
        <v/>
      </c>
      <c r="T53" s="106" t="str">
        <f t="shared" si="11"/>
        <v/>
      </c>
      <c r="U53" s="125" t="e">
        <f>IF(#REF!=1,IF(#REF!&gt;0,1,0),0)</f>
        <v>#REF!</v>
      </c>
      <c r="V53" s="123" t="e">
        <f>IF(#REF!=1,IF(LEN(#REF!)&gt;0,1,0),0)</f>
        <v>#REF!</v>
      </c>
    </row>
    <row r="54" spans="1:22" ht="36" customHeight="1" x14ac:dyDescent="0.25">
      <c r="A54" s="89">
        <v>98</v>
      </c>
      <c r="B54" s="29"/>
      <c r="C54" s="85"/>
      <c r="D54" s="29"/>
      <c r="E54" s="29"/>
      <c r="F54" s="29"/>
      <c r="G54" s="29"/>
      <c r="H54" s="90"/>
      <c r="I54" s="132">
        <f t="shared" si="8"/>
        <v>0</v>
      </c>
      <c r="J54" s="86">
        <f t="shared" si="0"/>
        <v>0</v>
      </c>
      <c r="K54" s="87"/>
      <c r="L54" s="87"/>
      <c r="M54" s="91"/>
      <c r="N54" s="148">
        <f t="shared" si="9"/>
        <v>0</v>
      </c>
      <c r="O54" s="193"/>
      <c r="P54" s="193"/>
      <c r="Q54" s="131">
        <f t="shared" si="10"/>
        <v>0</v>
      </c>
      <c r="R54" s="105" t="str">
        <f>IF(J54&gt;Pars!$D$15,1,"")</f>
        <v/>
      </c>
      <c r="S54" s="106" t="str">
        <f t="shared" si="4"/>
        <v/>
      </c>
      <c r="T54" s="106" t="str">
        <f t="shared" si="11"/>
        <v/>
      </c>
      <c r="U54" s="125" t="e">
        <f>IF(#REF!=1,IF(#REF!&gt;0,1,0),0)</f>
        <v>#REF!</v>
      </c>
      <c r="V54" s="123" t="e">
        <f>IF(#REF!=1,IF(LEN(#REF!)&gt;0,1,0),0)</f>
        <v>#REF!</v>
      </c>
    </row>
    <row r="55" spans="1:22" ht="36" customHeight="1" x14ac:dyDescent="0.25">
      <c r="A55" s="89">
        <v>99</v>
      </c>
      <c r="B55" s="29"/>
      <c r="C55" s="85"/>
      <c r="D55" s="29"/>
      <c r="E55" s="29"/>
      <c r="F55" s="29"/>
      <c r="G55" s="29"/>
      <c r="H55" s="90"/>
      <c r="I55" s="132">
        <f t="shared" si="8"/>
        <v>0</v>
      </c>
      <c r="J55" s="86">
        <f t="shared" si="0"/>
        <v>0</v>
      </c>
      <c r="K55" s="87"/>
      <c r="L55" s="87"/>
      <c r="M55" s="91"/>
      <c r="N55" s="148">
        <f t="shared" si="9"/>
        <v>0</v>
      </c>
      <c r="O55" s="193"/>
      <c r="P55" s="193"/>
      <c r="Q55" s="131">
        <f t="shared" si="10"/>
        <v>0</v>
      </c>
      <c r="R55" s="105" t="str">
        <f>IF(J55&gt;Pars!$D$15,1,"")</f>
        <v/>
      </c>
      <c r="S55" s="106" t="str">
        <f t="shared" si="4"/>
        <v/>
      </c>
      <c r="T55" s="106" t="str">
        <f t="shared" si="11"/>
        <v/>
      </c>
      <c r="U55" s="125" t="e">
        <f>IF(#REF!=1,IF(#REF!&gt;0,1,0),0)</f>
        <v>#REF!</v>
      </c>
      <c r="V55" s="123" t="e">
        <f>IF(#REF!=1,IF(LEN(#REF!)&gt;0,1,0),0)</f>
        <v>#REF!</v>
      </c>
    </row>
    <row r="56" spans="1:22" ht="36" customHeight="1" x14ac:dyDescent="0.25">
      <c r="A56" s="92">
        <v>100</v>
      </c>
      <c r="B56" s="29"/>
      <c r="C56" s="85"/>
      <c r="D56" s="29"/>
      <c r="E56" s="29"/>
      <c r="F56" s="29"/>
      <c r="G56" s="29"/>
      <c r="H56" s="90"/>
      <c r="I56" s="132">
        <f t="shared" si="8"/>
        <v>0</v>
      </c>
      <c r="J56" s="86">
        <f t="shared" si="0"/>
        <v>0</v>
      </c>
      <c r="K56" s="87"/>
      <c r="L56" s="87"/>
      <c r="M56" s="91"/>
      <c r="N56" s="148">
        <f t="shared" si="9"/>
        <v>0</v>
      </c>
      <c r="O56" s="193"/>
      <c r="P56" s="193"/>
      <c r="Q56" s="131">
        <f t="shared" si="10"/>
        <v>0</v>
      </c>
      <c r="R56" s="105" t="str">
        <f>IF(J56&gt;Pars!$D$15,1,"")</f>
        <v/>
      </c>
      <c r="S56" s="106" t="str">
        <f t="shared" si="4"/>
        <v/>
      </c>
      <c r="T56" s="106" t="str">
        <f t="shared" si="11"/>
        <v/>
      </c>
      <c r="U56" s="125" t="e">
        <f>IF(#REF!=1,IF(#REF!&gt;0,1,0),0)</f>
        <v>#REF!</v>
      </c>
      <c r="V56" s="123" t="e">
        <f>IF(#REF!=1,IF(LEN(#REF!)&gt;0,1,0),0)</f>
        <v>#REF!</v>
      </c>
    </row>
    <row r="57" spans="1:22" ht="36" customHeight="1" x14ac:dyDescent="0.25">
      <c r="N57" s="148">
        <f t="shared" si="9"/>
        <v>0</v>
      </c>
      <c r="O57" s="196"/>
      <c r="P57" s="196"/>
      <c r="U57" s="125" t="e">
        <f>IF(#REF!=1,IF(#REF!&gt;0,1,0),0)</f>
        <v>#REF!</v>
      </c>
      <c r="V57" s="123" t="e">
        <f>IF(#REF!=1,IF(LEN(#REF!)&gt;0,1,0),0)</f>
        <v>#REF!</v>
      </c>
    </row>
    <row r="58" spans="1:22" ht="36" customHeight="1" x14ac:dyDescent="0.25">
      <c r="N58" s="148">
        <f t="shared" si="9"/>
        <v>0</v>
      </c>
      <c r="O58" s="196"/>
      <c r="P58" s="196"/>
      <c r="U58" s="125" t="e">
        <f>IF(#REF!=1,IF(#REF!&gt;0,1,0),0)</f>
        <v>#REF!</v>
      </c>
      <c r="V58" s="123" t="e">
        <f>IF(#REF!=1,IF(LEN(#REF!)&gt;0,1,0),0)</f>
        <v>#REF!</v>
      </c>
    </row>
    <row r="59" spans="1:22" ht="36" customHeight="1" x14ac:dyDescent="0.25">
      <c r="N59" s="148">
        <f t="shared" si="9"/>
        <v>0</v>
      </c>
      <c r="O59" s="196"/>
      <c r="P59" s="196"/>
      <c r="U59" s="125" t="e">
        <f>IF(#REF!=1,IF(#REF!&gt;0,1,0),0)</f>
        <v>#REF!</v>
      </c>
      <c r="V59" s="123" t="e">
        <f>IF(#REF!=1,IF(LEN(#REF!)&gt;0,1,0),0)</f>
        <v>#REF!</v>
      </c>
    </row>
    <row r="60" spans="1:22" ht="36" customHeight="1" x14ac:dyDescent="0.25">
      <c r="N60" s="148">
        <f t="shared" si="9"/>
        <v>0</v>
      </c>
      <c r="O60" s="196"/>
      <c r="P60" s="196"/>
      <c r="U60" s="125" t="e">
        <f>IF(#REF!=1,IF(#REF!&gt;0,1,0),0)</f>
        <v>#REF!</v>
      </c>
      <c r="V60" s="123" t="e">
        <f>IF(#REF!=1,IF(LEN(#REF!)&gt;0,1,0),0)</f>
        <v>#REF!</v>
      </c>
    </row>
    <row r="61" spans="1:22" ht="36" customHeight="1" x14ac:dyDescent="0.25">
      <c r="N61" s="148">
        <f t="shared" si="9"/>
        <v>0</v>
      </c>
      <c r="O61" s="196"/>
      <c r="P61" s="196"/>
      <c r="U61" s="125" t="e">
        <f>IF(#REF!=1,IF(#REF!&gt;0,1,0),0)</f>
        <v>#REF!</v>
      </c>
      <c r="V61" s="123" t="e">
        <f>IF(#REF!=1,IF(LEN(#REF!)&gt;0,1,0),0)</f>
        <v>#REF!</v>
      </c>
    </row>
    <row r="62" spans="1:22" ht="36" customHeight="1" x14ac:dyDescent="0.25">
      <c r="N62" s="148">
        <f t="shared" si="9"/>
        <v>0</v>
      </c>
      <c r="O62" s="196"/>
      <c r="P62" s="196"/>
      <c r="U62" s="125" t="e">
        <f>IF(#REF!=1,IF(#REF!&gt;0,1,0),0)</f>
        <v>#REF!</v>
      </c>
      <c r="V62" s="123" t="e">
        <f>IF(#REF!=1,IF(LEN(#REF!)&gt;0,1,0),0)</f>
        <v>#REF!</v>
      </c>
    </row>
    <row r="63" spans="1:22" ht="36" customHeight="1" x14ac:dyDescent="0.25">
      <c r="N63" s="148">
        <f t="shared" si="9"/>
        <v>0</v>
      </c>
      <c r="O63" s="196"/>
      <c r="P63" s="196"/>
      <c r="U63" s="125" t="e">
        <f>IF(#REF!=1,IF(#REF!&gt;0,1,0),0)</f>
        <v>#REF!</v>
      </c>
      <c r="V63" s="123" t="e">
        <f>IF(#REF!=1,IF(LEN(#REF!)&gt;0,1,0),0)</f>
        <v>#REF!</v>
      </c>
    </row>
    <row r="64" spans="1:22" ht="36" customHeight="1" x14ac:dyDescent="0.25">
      <c r="N64" s="148">
        <f t="shared" si="9"/>
        <v>0</v>
      </c>
      <c r="O64" s="196"/>
      <c r="P64" s="196"/>
      <c r="U64" s="125" t="e">
        <f>IF(#REF!=1,IF(#REF!&gt;0,1,0),0)</f>
        <v>#REF!</v>
      </c>
      <c r="V64" s="123" t="e">
        <f>IF(#REF!=1,IF(LEN(#REF!)&gt;0,1,0),0)</f>
        <v>#REF!</v>
      </c>
    </row>
    <row r="65" spans="14:22" ht="36" customHeight="1" x14ac:dyDescent="0.25">
      <c r="N65" s="148">
        <f t="shared" si="9"/>
        <v>0</v>
      </c>
      <c r="O65" s="196"/>
      <c r="P65" s="196"/>
      <c r="U65" s="125" t="e">
        <f>IF(#REF!=1,IF(#REF!&gt;0,1,0),0)</f>
        <v>#REF!</v>
      </c>
      <c r="V65" s="123" t="e">
        <f>IF(#REF!=1,IF(LEN(#REF!)&gt;0,1,0),0)</f>
        <v>#REF!</v>
      </c>
    </row>
    <row r="66" spans="14:22" ht="36" customHeight="1" x14ac:dyDescent="0.25">
      <c r="N66" s="148">
        <f t="shared" si="9"/>
        <v>0</v>
      </c>
      <c r="O66" s="196"/>
      <c r="P66" s="196"/>
      <c r="U66" s="125" t="e">
        <f>IF(#REF!=1,IF(#REF!&gt;0,1,0),0)</f>
        <v>#REF!</v>
      </c>
      <c r="V66" s="123" t="e">
        <f>IF(#REF!=1,IF(LEN(#REF!)&gt;0,1,0),0)</f>
        <v>#REF!</v>
      </c>
    </row>
    <row r="67" spans="14:22" ht="36" customHeight="1" x14ac:dyDescent="0.25">
      <c r="N67" s="148">
        <f t="shared" si="9"/>
        <v>0</v>
      </c>
      <c r="O67" s="196"/>
      <c r="P67" s="196"/>
      <c r="U67" s="125">
        <f>IF(R17=1,IF(L17&gt;0,1,0),0)</f>
        <v>0</v>
      </c>
      <c r="V67" s="123">
        <f>IF(S17=1,IF(LEN(N17)&gt;0,1,0),0)</f>
        <v>0</v>
      </c>
    </row>
    <row r="68" spans="14:22" ht="36" customHeight="1" x14ac:dyDescent="0.25">
      <c r="N68" s="148">
        <f t="shared" si="9"/>
        <v>0</v>
      </c>
      <c r="O68" s="196"/>
      <c r="P68" s="196"/>
      <c r="U68" s="125">
        <f>IF(R18=1,IF(L18&gt;0,1,0),0)</f>
        <v>0</v>
      </c>
      <c r="V68" s="123">
        <f>IF(S18=1,IF(LEN(N18)&gt;0,1,0),0)</f>
        <v>0</v>
      </c>
    </row>
    <row r="69" spans="14:22" ht="36" customHeight="1" x14ac:dyDescent="0.25">
      <c r="N69" s="148">
        <f t="shared" si="9"/>
        <v>0</v>
      </c>
      <c r="O69" s="196"/>
      <c r="P69" s="196"/>
      <c r="U69" s="125">
        <f>IF(R19=1,IF(L19&gt;0,1,0),0)</f>
        <v>0</v>
      </c>
      <c r="V69" s="123">
        <f>IF(S19=1,IF(LEN(N19)&gt;0,1,0),0)</f>
        <v>0</v>
      </c>
    </row>
    <row r="70" spans="14:22" ht="36" customHeight="1" x14ac:dyDescent="0.25">
      <c r="N70" s="148">
        <f t="shared" si="9"/>
        <v>0</v>
      </c>
      <c r="O70" s="196"/>
      <c r="P70" s="196"/>
      <c r="U70" s="125">
        <f>IF(R20=1,IF(L20&gt;0,1,0),0)</f>
        <v>0</v>
      </c>
      <c r="V70" s="123">
        <f>IF(S20=1,IF(LEN(N20)&gt;0,1,0),0)</f>
        <v>0</v>
      </c>
    </row>
    <row r="71" spans="14:22" ht="36" customHeight="1" x14ac:dyDescent="0.25">
      <c r="N71" s="148">
        <f t="shared" si="9"/>
        <v>0</v>
      </c>
      <c r="O71" s="196"/>
      <c r="P71" s="196"/>
      <c r="U71" s="125">
        <f>IF(R21=1,IF(L21&gt;0,1,0),0)</f>
        <v>0</v>
      </c>
      <c r="V71" s="123">
        <f>IF(S21=1,IF(LEN(N21)&gt;0,1,0),0)</f>
        <v>0</v>
      </c>
    </row>
    <row r="72" spans="14:22" ht="36" customHeight="1" x14ac:dyDescent="0.25">
      <c r="N72" s="148">
        <f t="shared" ref="N72:N106" si="12">J72-L72</f>
        <v>0</v>
      </c>
      <c r="O72" s="196"/>
      <c r="P72" s="196"/>
      <c r="U72" s="125">
        <f t="shared" ref="U72:U106" si="13">IF(R22=1,IF(L22&gt;0,1,0),0)</f>
        <v>0</v>
      </c>
      <c r="V72" s="123">
        <f t="shared" ref="V72:V106" si="14">IF(S22=1,IF(LEN(N22)&gt;0,1,0),0)</f>
        <v>0</v>
      </c>
    </row>
    <row r="73" spans="14:22" ht="36" customHeight="1" x14ac:dyDescent="0.25">
      <c r="N73" s="148">
        <f t="shared" si="12"/>
        <v>0</v>
      </c>
      <c r="O73" s="196"/>
      <c r="P73" s="196"/>
      <c r="U73" s="125">
        <f t="shared" si="13"/>
        <v>0</v>
      </c>
      <c r="V73" s="123">
        <f t="shared" si="14"/>
        <v>0</v>
      </c>
    </row>
    <row r="74" spans="14:22" ht="36" customHeight="1" x14ac:dyDescent="0.25">
      <c r="N74" s="148">
        <f t="shared" si="12"/>
        <v>0</v>
      </c>
      <c r="O74" s="196"/>
      <c r="P74" s="196"/>
      <c r="U74" s="125">
        <f t="shared" si="13"/>
        <v>0</v>
      </c>
      <c r="V74" s="123">
        <f t="shared" si="14"/>
        <v>0</v>
      </c>
    </row>
    <row r="75" spans="14:22" ht="36" customHeight="1" x14ac:dyDescent="0.25">
      <c r="N75" s="148">
        <f t="shared" si="12"/>
        <v>0</v>
      </c>
      <c r="O75" s="196"/>
      <c r="P75" s="196"/>
      <c r="U75" s="125">
        <f t="shared" si="13"/>
        <v>0</v>
      </c>
      <c r="V75" s="123">
        <f t="shared" si="14"/>
        <v>0</v>
      </c>
    </row>
    <row r="76" spans="14:22" ht="36" customHeight="1" x14ac:dyDescent="0.25">
      <c r="N76" s="148">
        <f t="shared" si="12"/>
        <v>0</v>
      </c>
      <c r="O76" s="196"/>
      <c r="P76" s="196"/>
      <c r="U76" s="125">
        <f t="shared" si="13"/>
        <v>0</v>
      </c>
      <c r="V76" s="123">
        <f t="shared" si="14"/>
        <v>0</v>
      </c>
    </row>
    <row r="77" spans="14:22" ht="36" customHeight="1" x14ac:dyDescent="0.25">
      <c r="N77" s="148">
        <f t="shared" si="12"/>
        <v>0</v>
      </c>
      <c r="O77" s="196"/>
      <c r="P77" s="196"/>
      <c r="U77" s="125">
        <f t="shared" si="13"/>
        <v>0</v>
      </c>
      <c r="V77" s="123">
        <f t="shared" si="14"/>
        <v>0</v>
      </c>
    </row>
    <row r="78" spans="14:22" ht="36" customHeight="1" x14ac:dyDescent="0.25">
      <c r="N78" s="148">
        <f t="shared" si="12"/>
        <v>0</v>
      </c>
      <c r="O78" s="196"/>
      <c r="P78" s="196"/>
      <c r="U78" s="125">
        <f t="shared" si="13"/>
        <v>0</v>
      </c>
      <c r="V78" s="123">
        <f t="shared" si="14"/>
        <v>0</v>
      </c>
    </row>
    <row r="79" spans="14:22" ht="36" customHeight="1" x14ac:dyDescent="0.25">
      <c r="N79" s="148">
        <f t="shared" si="12"/>
        <v>0</v>
      </c>
      <c r="O79" s="196"/>
      <c r="P79" s="196"/>
      <c r="U79" s="125">
        <f t="shared" si="13"/>
        <v>0</v>
      </c>
      <c r="V79" s="123">
        <f t="shared" si="14"/>
        <v>0</v>
      </c>
    </row>
    <row r="80" spans="14:22" ht="36" customHeight="1" x14ac:dyDescent="0.25">
      <c r="N80" s="148">
        <f t="shared" si="12"/>
        <v>0</v>
      </c>
      <c r="O80" s="196"/>
      <c r="P80" s="196"/>
      <c r="U80" s="125">
        <f t="shared" si="13"/>
        <v>0</v>
      </c>
      <c r="V80" s="123">
        <f t="shared" si="14"/>
        <v>0</v>
      </c>
    </row>
    <row r="81" spans="14:22" ht="36" customHeight="1" x14ac:dyDescent="0.25">
      <c r="N81" s="148">
        <f t="shared" si="12"/>
        <v>0</v>
      </c>
      <c r="O81" s="196"/>
      <c r="P81" s="196"/>
      <c r="U81" s="125">
        <f t="shared" si="13"/>
        <v>0</v>
      </c>
      <c r="V81" s="123">
        <f t="shared" si="14"/>
        <v>0</v>
      </c>
    </row>
    <row r="82" spans="14:22" ht="36" customHeight="1" x14ac:dyDescent="0.25">
      <c r="N82" s="148">
        <f t="shared" si="12"/>
        <v>0</v>
      </c>
      <c r="O82" s="196"/>
      <c r="P82" s="196"/>
      <c r="U82" s="125">
        <f t="shared" si="13"/>
        <v>0</v>
      </c>
      <c r="V82" s="123">
        <f t="shared" si="14"/>
        <v>0</v>
      </c>
    </row>
    <row r="83" spans="14:22" ht="36" customHeight="1" x14ac:dyDescent="0.25">
      <c r="N83" s="148">
        <f t="shared" si="12"/>
        <v>0</v>
      </c>
      <c r="O83" s="196"/>
      <c r="P83" s="196"/>
      <c r="U83" s="125">
        <f t="shared" si="13"/>
        <v>0</v>
      </c>
      <c r="V83" s="123">
        <f t="shared" si="14"/>
        <v>0</v>
      </c>
    </row>
    <row r="84" spans="14:22" ht="36" customHeight="1" x14ac:dyDescent="0.25">
      <c r="N84" s="148">
        <f t="shared" si="12"/>
        <v>0</v>
      </c>
      <c r="O84" s="196"/>
      <c r="P84" s="196"/>
      <c r="U84" s="125">
        <f t="shared" si="13"/>
        <v>0</v>
      </c>
      <c r="V84" s="123">
        <f t="shared" si="14"/>
        <v>0</v>
      </c>
    </row>
    <row r="85" spans="14:22" ht="36" customHeight="1" x14ac:dyDescent="0.25">
      <c r="N85" s="148">
        <f t="shared" si="12"/>
        <v>0</v>
      </c>
      <c r="O85" s="196"/>
      <c r="P85" s="196"/>
      <c r="U85" s="125">
        <f t="shared" si="13"/>
        <v>0</v>
      </c>
      <c r="V85" s="123">
        <f t="shared" si="14"/>
        <v>0</v>
      </c>
    </row>
    <row r="86" spans="14:22" ht="36" customHeight="1" x14ac:dyDescent="0.25">
      <c r="N86" s="148">
        <f t="shared" si="12"/>
        <v>0</v>
      </c>
      <c r="O86" s="196"/>
      <c r="P86" s="196"/>
      <c r="U86" s="125">
        <f t="shared" si="13"/>
        <v>0</v>
      </c>
      <c r="V86" s="123">
        <f t="shared" si="14"/>
        <v>0</v>
      </c>
    </row>
    <row r="87" spans="14:22" ht="36" customHeight="1" x14ac:dyDescent="0.25">
      <c r="N87" s="148">
        <f t="shared" si="12"/>
        <v>0</v>
      </c>
      <c r="O87" s="196"/>
      <c r="P87" s="196"/>
      <c r="U87" s="125">
        <f t="shared" si="13"/>
        <v>0</v>
      </c>
      <c r="V87" s="123">
        <f t="shared" si="14"/>
        <v>0</v>
      </c>
    </row>
    <row r="88" spans="14:22" ht="36" customHeight="1" x14ac:dyDescent="0.25">
      <c r="N88" s="148">
        <f t="shared" si="12"/>
        <v>0</v>
      </c>
      <c r="O88" s="196"/>
      <c r="P88" s="196"/>
      <c r="U88" s="125">
        <f t="shared" si="13"/>
        <v>0</v>
      </c>
      <c r="V88" s="123">
        <f t="shared" si="14"/>
        <v>0</v>
      </c>
    </row>
    <row r="89" spans="14:22" ht="36" customHeight="1" x14ac:dyDescent="0.25">
      <c r="N89" s="148">
        <f t="shared" si="12"/>
        <v>0</v>
      </c>
      <c r="O89" s="196"/>
      <c r="P89" s="196"/>
      <c r="U89" s="125">
        <f t="shared" si="13"/>
        <v>0</v>
      </c>
      <c r="V89" s="123">
        <f t="shared" si="14"/>
        <v>0</v>
      </c>
    </row>
    <row r="90" spans="14:22" ht="36" customHeight="1" x14ac:dyDescent="0.25">
      <c r="N90" s="148">
        <f t="shared" si="12"/>
        <v>0</v>
      </c>
      <c r="O90" s="196"/>
      <c r="P90" s="196"/>
      <c r="U90" s="125">
        <f t="shared" si="13"/>
        <v>0</v>
      </c>
      <c r="V90" s="123">
        <f t="shared" si="14"/>
        <v>0</v>
      </c>
    </row>
    <row r="91" spans="14:22" ht="36" customHeight="1" x14ac:dyDescent="0.25">
      <c r="N91" s="148">
        <f t="shared" si="12"/>
        <v>0</v>
      </c>
      <c r="O91" s="196"/>
      <c r="P91" s="196"/>
      <c r="U91" s="125">
        <f t="shared" si="13"/>
        <v>0</v>
      </c>
      <c r="V91" s="123">
        <f t="shared" si="14"/>
        <v>0</v>
      </c>
    </row>
    <row r="92" spans="14:22" ht="36" customHeight="1" x14ac:dyDescent="0.25">
      <c r="N92" s="148">
        <f t="shared" si="12"/>
        <v>0</v>
      </c>
      <c r="O92" s="196"/>
      <c r="P92" s="196"/>
      <c r="U92" s="125">
        <f t="shared" si="13"/>
        <v>0</v>
      </c>
      <c r="V92" s="123">
        <f t="shared" si="14"/>
        <v>0</v>
      </c>
    </row>
    <row r="93" spans="14:22" ht="36" customHeight="1" x14ac:dyDescent="0.25">
      <c r="N93" s="148">
        <f t="shared" si="12"/>
        <v>0</v>
      </c>
      <c r="O93" s="196"/>
      <c r="P93" s="196"/>
      <c r="U93" s="125">
        <f t="shared" si="13"/>
        <v>0</v>
      </c>
      <c r="V93" s="123">
        <f t="shared" si="14"/>
        <v>0</v>
      </c>
    </row>
    <row r="94" spans="14:22" ht="36" customHeight="1" x14ac:dyDescent="0.25">
      <c r="N94" s="148">
        <f t="shared" si="12"/>
        <v>0</v>
      </c>
      <c r="O94" s="196"/>
      <c r="P94" s="196"/>
      <c r="U94" s="125">
        <f t="shared" si="13"/>
        <v>0</v>
      </c>
      <c r="V94" s="123">
        <f t="shared" si="14"/>
        <v>0</v>
      </c>
    </row>
    <row r="95" spans="14:22" ht="36" customHeight="1" x14ac:dyDescent="0.25">
      <c r="N95" s="148">
        <f t="shared" si="12"/>
        <v>0</v>
      </c>
      <c r="O95" s="196"/>
      <c r="P95" s="196"/>
      <c r="U95" s="125">
        <f t="shared" si="13"/>
        <v>0</v>
      </c>
      <c r="V95" s="123">
        <f t="shared" si="14"/>
        <v>0</v>
      </c>
    </row>
    <row r="96" spans="14:22" ht="36" customHeight="1" x14ac:dyDescent="0.25">
      <c r="N96" s="148">
        <f t="shared" si="12"/>
        <v>0</v>
      </c>
      <c r="O96" s="196"/>
      <c r="P96" s="196"/>
      <c r="U96" s="125">
        <f t="shared" si="13"/>
        <v>0</v>
      </c>
      <c r="V96" s="123">
        <f t="shared" si="14"/>
        <v>0</v>
      </c>
    </row>
    <row r="97" spans="14:22" ht="36" customHeight="1" x14ac:dyDescent="0.25">
      <c r="N97" s="148">
        <f t="shared" si="12"/>
        <v>0</v>
      </c>
      <c r="O97" s="196"/>
      <c r="P97" s="196"/>
      <c r="U97" s="125">
        <f t="shared" si="13"/>
        <v>0</v>
      </c>
      <c r="V97" s="123">
        <f t="shared" si="14"/>
        <v>0</v>
      </c>
    </row>
    <row r="98" spans="14:22" ht="36" customHeight="1" x14ac:dyDescent="0.25">
      <c r="N98" s="148">
        <f t="shared" si="12"/>
        <v>0</v>
      </c>
      <c r="O98" s="196"/>
      <c r="P98" s="196"/>
      <c r="U98" s="125">
        <f t="shared" si="13"/>
        <v>0</v>
      </c>
      <c r="V98" s="123">
        <f t="shared" si="14"/>
        <v>0</v>
      </c>
    </row>
    <row r="99" spans="14:22" ht="36" customHeight="1" x14ac:dyDescent="0.25">
      <c r="N99" s="148">
        <f t="shared" si="12"/>
        <v>0</v>
      </c>
      <c r="O99" s="196"/>
      <c r="P99" s="196"/>
      <c r="U99" s="125">
        <f t="shared" si="13"/>
        <v>0</v>
      </c>
      <c r="V99" s="123">
        <f t="shared" si="14"/>
        <v>0</v>
      </c>
    </row>
    <row r="100" spans="14:22" ht="36" customHeight="1" x14ac:dyDescent="0.25">
      <c r="N100" s="148">
        <f t="shared" si="12"/>
        <v>0</v>
      </c>
      <c r="O100" s="196"/>
      <c r="P100" s="196"/>
      <c r="U100" s="125">
        <f t="shared" si="13"/>
        <v>0</v>
      </c>
      <c r="V100" s="123">
        <f t="shared" si="14"/>
        <v>0</v>
      </c>
    </row>
    <row r="101" spans="14:22" ht="36" customHeight="1" x14ac:dyDescent="0.25">
      <c r="N101" s="148">
        <f t="shared" si="12"/>
        <v>0</v>
      </c>
      <c r="O101" s="196"/>
      <c r="P101" s="196"/>
      <c r="U101" s="125">
        <f t="shared" si="13"/>
        <v>0</v>
      </c>
      <c r="V101" s="123">
        <f t="shared" si="14"/>
        <v>0</v>
      </c>
    </row>
    <row r="102" spans="14:22" ht="36" customHeight="1" x14ac:dyDescent="0.25">
      <c r="N102" s="148">
        <f t="shared" si="12"/>
        <v>0</v>
      </c>
      <c r="O102" s="196"/>
      <c r="P102" s="196"/>
      <c r="U102" s="125">
        <f t="shared" si="13"/>
        <v>0</v>
      </c>
      <c r="V102" s="123">
        <f t="shared" si="14"/>
        <v>0</v>
      </c>
    </row>
    <row r="103" spans="14:22" ht="36" customHeight="1" x14ac:dyDescent="0.25">
      <c r="N103" s="148">
        <f t="shared" si="12"/>
        <v>0</v>
      </c>
      <c r="O103" s="196"/>
      <c r="P103" s="196"/>
      <c r="U103" s="125">
        <f t="shared" si="13"/>
        <v>0</v>
      </c>
      <c r="V103" s="123">
        <f t="shared" si="14"/>
        <v>0</v>
      </c>
    </row>
    <row r="104" spans="14:22" ht="36" customHeight="1" x14ac:dyDescent="0.25">
      <c r="N104" s="148">
        <f t="shared" si="12"/>
        <v>0</v>
      </c>
      <c r="O104" s="196"/>
      <c r="P104" s="196"/>
      <c r="U104" s="125">
        <f t="shared" si="13"/>
        <v>0</v>
      </c>
      <c r="V104" s="123">
        <f t="shared" si="14"/>
        <v>0</v>
      </c>
    </row>
    <row r="105" spans="14:22" ht="36" customHeight="1" x14ac:dyDescent="0.25">
      <c r="N105" s="148">
        <f t="shared" si="12"/>
        <v>0</v>
      </c>
      <c r="O105" s="196"/>
      <c r="P105" s="196"/>
      <c r="U105" s="125">
        <f t="shared" si="13"/>
        <v>0</v>
      </c>
      <c r="V105" s="123">
        <f t="shared" si="14"/>
        <v>0</v>
      </c>
    </row>
    <row r="106" spans="14:22" ht="36" customHeight="1" x14ac:dyDescent="0.25">
      <c r="N106" s="148">
        <f t="shared" si="12"/>
        <v>0</v>
      </c>
      <c r="O106" s="196"/>
      <c r="P106" s="196"/>
      <c r="U106" s="125">
        <f t="shared" si="13"/>
        <v>0</v>
      </c>
      <c r="V106" s="123">
        <f t="shared" si="14"/>
        <v>0</v>
      </c>
    </row>
    <row r="450" spans="1:3" ht="29.45" customHeight="1" x14ac:dyDescent="0.25">
      <c r="A450" s="21" t="str">
        <f>fx!B3</f>
        <v>EUR</v>
      </c>
      <c r="B450" s="21" t="str">
        <f>fx!C3</f>
        <v>EURO</v>
      </c>
      <c r="C450" s="21">
        <f>fx!D3</f>
        <v>1</v>
      </c>
    </row>
    <row r="451" spans="1:3" ht="29.45" customHeight="1" x14ac:dyDescent="0.25">
      <c r="A451" s="21" t="str">
        <f>fx!B4</f>
        <v>USD</v>
      </c>
      <c r="B451" s="21" t="str">
        <f>fx!C4</f>
        <v>US dollar</v>
      </c>
      <c r="C451" s="21">
        <f>fx!D4</f>
        <v>1.2296</v>
      </c>
    </row>
    <row r="452" spans="1:3" ht="29.45" customHeight="1" x14ac:dyDescent="0.25">
      <c r="A452" s="21" t="str">
        <f>fx!B5</f>
        <v>GBP</v>
      </c>
      <c r="B452" s="21" t="str">
        <f>fx!C5</f>
        <v>Pound sterling</v>
      </c>
      <c r="C452" s="21">
        <f>fx!D5</f>
        <v>0.90159999999999996</v>
      </c>
    </row>
    <row r="453" spans="1:3" ht="29.45" customHeight="1" x14ac:dyDescent="0.25">
      <c r="A453" s="21" t="str">
        <f>fx!B6</f>
        <v>CNY</v>
      </c>
      <c r="B453" s="21" t="str">
        <f>fx!C6</f>
        <v>Chinese yuan renminbi</v>
      </c>
      <c r="C453" s="21">
        <f>fx!D6</f>
        <v>7.9484000000000004</v>
      </c>
    </row>
    <row r="454" spans="1:3" ht="29.45" customHeight="1" x14ac:dyDescent="0.25">
      <c r="A454" s="21" t="str">
        <f>fx!B7</f>
        <v>AUD</v>
      </c>
      <c r="B454" s="21" t="str">
        <f>fx!C7</f>
        <v>Australian dollar</v>
      </c>
      <c r="C454" s="21">
        <f>fx!D7</f>
        <v>1.5928</v>
      </c>
    </row>
    <row r="455" spans="1:3" ht="29.45" customHeight="1" x14ac:dyDescent="0.25">
      <c r="A455" s="21" t="str">
        <f>fx!B8</f>
        <v>BGN</v>
      </c>
      <c r="B455" s="21" t="str">
        <f>fx!C8</f>
        <v>Bulgarian lev</v>
      </c>
      <c r="C455" s="21">
        <f>fx!D8</f>
        <v>1.9558</v>
      </c>
    </row>
    <row r="456" spans="1:3" ht="29.45" customHeight="1" x14ac:dyDescent="0.25">
      <c r="A456" s="21" t="str">
        <f>fx!B9</f>
        <v>BRL</v>
      </c>
      <c r="B456" s="21" t="str">
        <f>fx!C9</f>
        <v>Brazilian real</v>
      </c>
      <c r="C456" s="21">
        <f>fx!D9</f>
        <v>6.3240999999999996</v>
      </c>
    </row>
    <row r="457" spans="1:3" ht="29.45" customHeight="1" x14ac:dyDescent="0.25">
      <c r="A457" s="21" t="str">
        <f>fx!B10</f>
        <v>CAD</v>
      </c>
      <c r="B457" s="21" t="str">
        <f>fx!C10</f>
        <v>Canadian dollar</v>
      </c>
      <c r="C457" s="21">
        <f>fx!D10</f>
        <v>1.5621</v>
      </c>
    </row>
    <row r="458" spans="1:3" ht="29.45" customHeight="1" x14ac:dyDescent="0.25">
      <c r="A458" s="21" t="str">
        <f>fx!B11</f>
        <v>CHF</v>
      </c>
      <c r="B458" s="21" t="str">
        <f>fx!C11</f>
        <v>Swiss franc</v>
      </c>
      <c r="C458" s="21">
        <f>fx!D11</f>
        <v>1.0810999999999999</v>
      </c>
    </row>
    <row r="459" spans="1:3" ht="29.45" customHeight="1" x14ac:dyDescent="0.25">
      <c r="A459" s="21" t="str">
        <f>fx!B12</f>
        <v>CZK</v>
      </c>
      <c r="B459" s="21" t="str">
        <f>fx!C12</f>
        <v>Czech koruna</v>
      </c>
      <c r="C459" s="21">
        <f>fx!D12</f>
        <v>26.140999999999998</v>
      </c>
    </row>
    <row r="460" spans="1:3" ht="29.45" customHeight="1" x14ac:dyDescent="0.25">
      <c r="A460" s="21" t="str">
        <f>fx!B13</f>
        <v>DKK</v>
      </c>
      <c r="B460" s="21" t="str">
        <f>fx!C13</f>
        <v>Danish krone</v>
      </c>
      <c r="C460" s="21">
        <f>fx!D13</f>
        <v>7.4379</v>
      </c>
    </row>
    <row r="461" spans="1:3" ht="29.45" customHeight="1" x14ac:dyDescent="0.25">
      <c r="A461" s="21" t="str">
        <f>fx!B14</f>
        <v>HKD</v>
      </c>
      <c r="B461" s="21" t="str">
        <f>fx!C14</f>
        <v>Hong Kong dollar</v>
      </c>
      <c r="C461" s="21">
        <f>fx!D14</f>
        <v>9.5329999999999995</v>
      </c>
    </row>
    <row r="462" spans="1:3" ht="29.45" customHeight="1" x14ac:dyDescent="0.25">
      <c r="A462" s="21" t="str">
        <f>fx!B15</f>
        <v>HRK</v>
      </c>
      <c r="B462" s="21" t="str">
        <f>fx!C15</f>
        <v>Croatian kuna</v>
      </c>
      <c r="C462" s="21">
        <f>fx!D15</f>
        <v>7.5564999999999998</v>
      </c>
    </row>
    <row r="463" spans="1:3" ht="29.45" customHeight="1" x14ac:dyDescent="0.25">
      <c r="A463" s="21" t="str">
        <f>fx!B16</f>
        <v>HUF</v>
      </c>
      <c r="B463" s="21" t="str">
        <f>fx!C16</f>
        <v>Hungarian forint</v>
      </c>
      <c r="C463" s="21">
        <f>fx!D16</f>
        <v>361.32</v>
      </c>
    </row>
    <row r="464" spans="1:3" ht="29.45" customHeight="1" x14ac:dyDescent="0.25">
      <c r="A464" s="21" t="str">
        <f>fx!B17</f>
        <v>IDR</v>
      </c>
      <c r="B464" s="21" t="str">
        <f>fx!C17</f>
        <v>Indonesian rupiah</v>
      </c>
      <c r="C464" s="21">
        <f>fx!D17</f>
        <v>17062.669999999998</v>
      </c>
    </row>
    <row r="465" spans="1:3" ht="29.45" customHeight="1" x14ac:dyDescent="0.25">
      <c r="A465" s="21" t="str">
        <f>fx!B18</f>
        <v>ILS</v>
      </c>
      <c r="B465" s="21" t="str">
        <f>fx!C18</f>
        <v>Israeli shekel</v>
      </c>
      <c r="C465" s="21">
        <f>fx!D18</f>
        <v>3.9430000000000001</v>
      </c>
    </row>
    <row r="466" spans="1:3" ht="29.45" customHeight="1" x14ac:dyDescent="0.25">
      <c r="A466" s="21" t="str">
        <f>fx!B19</f>
        <v>INR</v>
      </c>
      <c r="B466" s="21" t="str">
        <f>fx!C19</f>
        <v>Indian rupee</v>
      </c>
      <c r="C466" s="21">
        <f>fx!D19</f>
        <v>89.789000000000001</v>
      </c>
    </row>
    <row r="467" spans="1:3" ht="29.45" customHeight="1" x14ac:dyDescent="0.25">
      <c r="A467" s="21" t="str">
        <f>fx!B20</f>
        <v>JPY</v>
      </c>
      <c r="B467" s="21" t="str">
        <f>fx!C20</f>
        <v>Japanese yen</v>
      </c>
      <c r="C467" s="21">
        <f>fx!D20</f>
        <v>126.62</v>
      </c>
    </row>
    <row r="468" spans="1:3" ht="29.45" customHeight="1" x14ac:dyDescent="0.25">
      <c r="A468" s="21" t="str">
        <f>fx!B21</f>
        <v>KRW</v>
      </c>
      <c r="B468" s="21" t="str">
        <f>fx!C21</f>
        <v>South Korean won</v>
      </c>
      <c r="C468" s="21">
        <f>fx!D21</f>
        <v>1332.03</v>
      </c>
    </row>
    <row r="469" spans="1:3" ht="29.45" customHeight="1" x14ac:dyDescent="0.25">
      <c r="A469" s="21" t="str">
        <f>fx!B22</f>
        <v>MXN</v>
      </c>
      <c r="B469" s="21" t="str">
        <f>fx!C22</f>
        <v>Mexican peso</v>
      </c>
      <c r="C469" s="21">
        <f>fx!D22</f>
        <v>24.303100000000001</v>
      </c>
    </row>
    <row r="470" spans="1:3" ht="29.45" customHeight="1" x14ac:dyDescent="0.25">
      <c r="A470" s="21" t="str">
        <f>fx!B23</f>
        <v>MYR</v>
      </c>
      <c r="B470" s="21" t="str">
        <f>fx!C23</f>
        <v>Malaysian ringgit</v>
      </c>
      <c r="C470" s="21">
        <f>fx!D23</f>
        <v>4.9264000000000001</v>
      </c>
    </row>
    <row r="471" spans="1:3" ht="29.45" customHeight="1" x14ac:dyDescent="0.25">
      <c r="A471" s="21" t="str">
        <f>fx!B24</f>
        <v>NOK</v>
      </c>
      <c r="B471" s="21" t="str">
        <f>fx!C24</f>
        <v>Norwegian krone</v>
      </c>
      <c r="C471" s="21">
        <f>fx!D24</f>
        <v>10.444000000000001</v>
      </c>
    </row>
    <row r="472" spans="1:3" ht="29.45" customHeight="1" x14ac:dyDescent="0.25">
      <c r="A472" s="21" t="str">
        <f>fx!B25</f>
        <v>NZD</v>
      </c>
      <c r="B472" s="21" t="str">
        <f>fx!C25</f>
        <v>New Zealand dollar</v>
      </c>
      <c r="C472" s="21">
        <f>fx!D25</f>
        <v>1.7064999999999999</v>
      </c>
    </row>
    <row r="473" spans="1:3" ht="29.45" customHeight="1" x14ac:dyDescent="0.25">
      <c r="A473" s="21" t="str">
        <f>fx!B26</f>
        <v>PHP</v>
      </c>
      <c r="B473" s="21" t="str">
        <f>fx!C26</f>
        <v>Philippine peso</v>
      </c>
      <c r="C473" s="21">
        <f>fx!D26</f>
        <v>59.058</v>
      </c>
    </row>
    <row r="474" spans="1:3" ht="29.45" customHeight="1" x14ac:dyDescent="0.25">
      <c r="A474" s="21" t="str">
        <f>fx!B27</f>
        <v>PLN</v>
      </c>
      <c r="B474" s="21" t="str">
        <f>fx!C27</f>
        <v>Polish zloty</v>
      </c>
      <c r="C474" s="21">
        <f>fx!D27</f>
        <v>4.5475000000000003</v>
      </c>
    </row>
    <row r="475" spans="1:3" ht="29.45" customHeight="1" x14ac:dyDescent="0.25">
      <c r="A475" s="21" t="str">
        <f>fx!B28</f>
        <v>RON</v>
      </c>
      <c r="B475" s="21" t="str">
        <f>fx!C28</f>
        <v>Romanian leu</v>
      </c>
      <c r="C475" s="21">
        <f>fx!D28</f>
        <v>4.8712999999999997</v>
      </c>
    </row>
    <row r="476" spans="1:3" ht="29.45" customHeight="1" x14ac:dyDescent="0.25">
      <c r="A476" s="21" t="str">
        <f>fx!B29</f>
        <v>RUB</v>
      </c>
      <c r="B476" s="21" t="str">
        <f>fx!C29</f>
        <v>Russian rouble</v>
      </c>
      <c r="C476" s="21">
        <f>fx!D29</f>
        <v>90.341999999999999</v>
      </c>
    </row>
    <row r="477" spans="1:3" ht="29.45" customHeight="1" x14ac:dyDescent="0.25">
      <c r="A477" s="21" t="str">
        <f>fx!B30</f>
        <v>SEK</v>
      </c>
      <c r="B477" s="21" t="str">
        <f>fx!C30</f>
        <v>Swedish krona</v>
      </c>
      <c r="C477" s="21">
        <f>fx!D30</f>
        <v>10.089499999999999</v>
      </c>
    </row>
    <row r="478" spans="1:3" ht="29.45" customHeight="1" x14ac:dyDescent="0.25">
      <c r="A478" s="21" t="str">
        <f>fx!B31</f>
        <v>SGD</v>
      </c>
      <c r="B478" s="21" t="str">
        <f>fx!C31</f>
        <v>Singapore dollar</v>
      </c>
      <c r="C478" s="21">
        <f>fx!D31</f>
        <v>1.6197999999999999</v>
      </c>
    </row>
    <row r="479" spans="1:3" ht="29.45" customHeight="1" x14ac:dyDescent="0.25">
      <c r="A479" s="21" t="str">
        <f>fx!B32</f>
        <v>THB</v>
      </c>
      <c r="B479" s="21" t="str">
        <f>fx!C32</f>
        <v>Thai baht</v>
      </c>
      <c r="C479" s="21">
        <f>fx!D32</f>
        <v>36.728000000000002</v>
      </c>
    </row>
    <row r="480" spans="1:3" ht="29.45" customHeight="1" x14ac:dyDescent="0.25">
      <c r="A480" s="21" t="str">
        <f>fx!B33</f>
        <v>TRY</v>
      </c>
      <c r="B480" s="21" t="str">
        <f>fx!C33</f>
        <v>Turkish lira</v>
      </c>
      <c r="C480" s="21">
        <f>fx!D33</f>
        <v>9.0579000000000001</v>
      </c>
    </row>
    <row r="481" spans="1:3" ht="29.45" customHeight="1" x14ac:dyDescent="0.25">
      <c r="A481" s="21" t="str">
        <f>fx!B34</f>
        <v>ZAR</v>
      </c>
      <c r="B481" s="21" t="str">
        <f>fx!C34</f>
        <v>South African rand</v>
      </c>
      <c r="C481" s="21">
        <f>fx!D34</f>
        <v>17.921399999999998</v>
      </c>
    </row>
    <row r="482" spans="1:3" ht="29.45" customHeight="1" x14ac:dyDescent="0.25">
      <c r="A482" s="21">
        <f>fx!B35</f>
        <v>0</v>
      </c>
      <c r="B482" s="21">
        <f>fx!C35</f>
        <v>0</v>
      </c>
      <c r="C482" s="21">
        <f>fx!D35</f>
        <v>0</v>
      </c>
    </row>
    <row r="483" spans="1:3" ht="29.45" customHeight="1" x14ac:dyDescent="0.25">
      <c r="A483" s="21">
        <f>fx!B36</f>
        <v>0</v>
      </c>
      <c r="B483" s="21">
        <f>fx!C36</f>
        <v>0</v>
      </c>
      <c r="C483" s="21">
        <f>fx!D36</f>
        <v>0</v>
      </c>
    </row>
    <row r="484" spans="1:3" ht="29.45" customHeight="1" x14ac:dyDescent="0.25">
      <c r="A484" s="21">
        <f>fx!B37</f>
        <v>0</v>
      </c>
      <c r="B484" s="21">
        <f>fx!C37</f>
        <v>0</v>
      </c>
      <c r="C484" s="21">
        <f>fx!D37</f>
        <v>0</v>
      </c>
    </row>
    <row r="485" spans="1:3" ht="29.45" customHeight="1" x14ac:dyDescent="0.25">
      <c r="A485" s="21">
        <f>fx!B38</f>
        <v>0</v>
      </c>
      <c r="B485" s="21">
        <f>fx!C38</f>
        <v>0</v>
      </c>
      <c r="C485" s="21">
        <f>fx!D38</f>
        <v>0</v>
      </c>
    </row>
    <row r="486" spans="1:3" ht="29.45" customHeight="1" x14ac:dyDescent="0.25">
      <c r="A486" s="21">
        <f>fx!B39</f>
        <v>0</v>
      </c>
      <c r="B486" s="21">
        <f>fx!C39</f>
        <v>0</v>
      </c>
      <c r="C486" s="21">
        <f>fx!D39</f>
        <v>0</v>
      </c>
    </row>
    <row r="487" spans="1:3" ht="29.45" customHeight="1" x14ac:dyDescent="0.25">
      <c r="A487" s="21">
        <f>fx!B40</f>
        <v>0</v>
      </c>
      <c r="B487" s="21">
        <f>fx!C40</f>
        <v>0</v>
      </c>
      <c r="C487" s="21">
        <f>fx!D40</f>
        <v>0</v>
      </c>
    </row>
    <row r="488" spans="1:3" ht="29.45" customHeight="1" x14ac:dyDescent="0.25">
      <c r="A488" s="21">
        <f>fx!B41</f>
        <v>0</v>
      </c>
      <c r="B488" s="21">
        <f>fx!C41</f>
        <v>0</v>
      </c>
      <c r="C488" s="21">
        <f>fx!D41</f>
        <v>0</v>
      </c>
    </row>
    <row r="489" spans="1:3" ht="29.45" customHeight="1" x14ac:dyDescent="0.25">
      <c r="A489" s="21">
        <f>fx!B42</f>
        <v>0</v>
      </c>
      <c r="B489" s="21">
        <f>fx!C42</f>
        <v>0</v>
      </c>
      <c r="C489" s="21">
        <f>fx!D42</f>
        <v>0</v>
      </c>
    </row>
    <row r="490" spans="1:3" ht="29.45" customHeight="1" x14ac:dyDescent="0.25">
      <c r="A490" s="21">
        <f>fx!B43</f>
        <v>0</v>
      </c>
      <c r="B490" s="21">
        <f>fx!C43</f>
        <v>0</v>
      </c>
      <c r="C490" s="21">
        <f>fx!D43</f>
        <v>0</v>
      </c>
    </row>
    <row r="491" spans="1:3" ht="29.45" customHeight="1" x14ac:dyDescent="0.25">
      <c r="A491" s="21">
        <f>fx!B44</f>
        <v>0</v>
      </c>
      <c r="B491" s="21">
        <f>fx!C44</f>
        <v>0</v>
      </c>
      <c r="C491" s="21">
        <f>fx!D44</f>
        <v>0</v>
      </c>
    </row>
  </sheetData>
  <sheetProtection password="CCF7" sheet="1" objects="1" scenarios="1" formatColumns="0" formatRows="0" selectLockedCells="1"/>
  <mergeCells count="18">
    <mergeCell ref="Q4:Q6"/>
    <mergeCell ref="D5:D6"/>
    <mergeCell ref="E5:E6"/>
    <mergeCell ref="F5:F6"/>
    <mergeCell ref="G5:J5"/>
    <mergeCell ref="K5:K6"/>
    <mergeCell ref="L5:L6"/>
    <mergeCell ref="B2:L2"/>
    <mergeCell ref="M2:N2"/>
    <mergeCell ref="B1:M1"/>
    <mergeCell ref="M3:N3"/>
    <mergeCell ref="A4:A6"/>
    <mergeCell ref="B4:B6"/>
    <mergeCell ref="D4:J4"/>
    <mergeCell ref="K4:L4"/>
    <mergeCell ref="M4:M6"/>
    <mergeCell ref="C4:C16"/>
    <mergeCell ref="N4:N6"/>
  </mergeCells>
  <conditionalFormatting sqref="K17:K56">
    <cfRule type="expression" dxfId="39" priority="17">
      <formula>IF($J17&gt;30000,IF(LEN($K17)=0,TRUE,FALSE),FALSE)</formula>
    </cfRule>
  </conditionalFormatting>
  <conditionalFormatting sqref="L17:L56">
    <cfRule type="expression" dxfId="38" priority="16">
      <formula>IF($J17&gt;30000,IF(LEN($L17)=0,TRUE,FALSE),FALSE)</formula>
    </cfRule>
  </conditionalFormatting>
  <conditionalFormatting sqref="N17:P106">
    <cfRule type="expression" dxfId="37" priority="15">
      <formula>IF(INT($S17)=1,IF(LEN($N17)=0,TRUE,FALSE),FALSE)</formula>
    </cfRule>
  </conditionalFormatting>
  <conditionalFormatting sqref="R3:T3">
    <cfRule type="cellIs" dxfId="36" priority="14" operator="greaterThan">
      <formula>0</formula>
    </cfRule>
  </conditionalFormatting>
  <conditionalFormatting sqref="R7:T7">
    <cfRule type="expression" dxfId="35" priority="13" stopIfTrue="1">
      <formula>IF(IFERROR(R7-U7,0)&gt;0,TRUE,FALSE)</formula>
    </cfRule>
  </conditionalFormatting>
  <conditionalFormatting sqref="R17:T56">
    <cfRule type="expression" dxfId="34" priority="18" stopIfTrue="1">
      <formula>IF(IFERROR(R17-U67,0)&gt;0,TRUE,FALSE)</formula>
    </cfRule>
  </conditionalFormatting>
  <conditionalFormatting sqref="R8:R16">
    <cfRule type="expression" dxfId="33" priority="10" stopIfTrue="1">
      <formula>IF(IFERROR(R8-U8,0)&gt;0,TRUE,FALSE)</formula>
    </cfRule>
  </conditionalFormatting>
  <conditionalFormatting sqref="S8:S16">
    <cfRule type="expression" dxfId="32" priority="9" stopIfTrue="1">
      <formula>IF(IFERROR(S8-V8,0)&gt;0,TRUE,FALSE)</formula>
    </cfRule>
  </conditionalFormatting>
  <conditionalFormatting sqref="N7:P16">
    <cfRule type="expression" dxfId="31" priority="7">
      <formula>IF(INT($S7)=1,IF(LEN($N7)=0,TRUE,FALSE),FALSE)</formula>
    </cfRule>
  </conditionalFormatting>
  <conditionalFormatting sqref="D7:E16">
    <cfRule type="expression" dxfId="30" priority="6" stopIfTrue="1">
      <formula>IF(LEN($B7)=0,FALSE,IF(LEN(D7)=0,TRUE,FALSE))</formula>
    </cfRule>
  </conditionalFormatting>
  <conditionalFormatting sqref="G7:H16">
    <cfRule type="expression" dxfId="29" priority="5" stopIfTrue="1">
      <formula>IF(LEN($B7)=0,FALSE,IF(LEN(G7)=0,TRUE,FALSE))</formula>
    </cfRule>
  </conditionalFormatting>
  <conditionalFormatting sqref="K7:L16">
    <cfRule type="expression" dxfId="28" priority="4">
      <formula>IF(INT($R7)=1,IF(LEN($K7)=0,TRUE,FALSE),FALSE)</formula>
    </cfRule>
  </conditionalFormatting>
  <conditionalFormatting sqref="F7:F16">
    <cfRule type="colorScale" priority="3">
      <colorScale>
        <cfvo type="min"/>
        <cfvo type="max"/>
        <color rgb="FFFF7128"/>
        <color rgb="FFFFEF9C"/>
      </colorScale>
    </cfRule>
  </conditionalFormatting>
  <conditionalFormatting sqref="F7:F16">
    <cfRule type="expression" dxfId="27" priority="2" stopIfTrue="1">
      <formula>IF(INT($R7)=1,IF(LEN($F7)=0,TRUE,FALSE),FALSE)</formula>
    </cfRule>
  </conditionalFormatting>
  <conditionalFormatting sqref="T8:T16">
    <cfRule type="expression" dxfId="26" priority="1" stopIfTrue="1">
      <formula>IF(IFERROR(T8-W8,0)&gt;0,TRUE,FALSE)</formula>
    </cfRule>
  </conditionalFormatting>
  <dataValidations count="3">
    <dataValidation type="whole" allowBlank="1" showInputMessage="1" showErrorMessage="1" sqref="H7:H56 L7:M56 J7:J56">
      <formula1>-999999999</formula1>
      <formula2>999999999</formula2>
    </dataValidation>
    <dataValidation type="whole" allowBlank="1" showInputMessage="1" showErrorMessage="1" sqref="Q7:Q56 C17:C56">
      <formula1>0</formula1>
      <formula2>9999999</formula2>
    </dataValidation>
    <dataValidation type="list" allowBlank="1" showInputMessage="1" showErrorMessage="1" prompt="Επιλέξετε το νόμισμα προσφοράς_x000a_" sqref="G7:G56">
      <formula1>$A$450:$A$491</formula1>
    </dataValidation>
  </dataValidations>
  <pageMargins left="0" right="0" top="0" bottom="0.39370078740157483" header="0.31496062992125984" footer="0"/>
  <pageSetup paperSize="9" scale="78" orientation="landscape" r:id="rId1"/>
  <headerFooter>
    <oddFooter>&amp;L&amp;F/&amp;A - &amp;D</oddFooter>
  </headerFooter>
  <colBreaks count="1" manualBreakCount="1">
    <brk id="20" max="6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sheetPr>
  <dimension ref="A1:AF491"/>
  <sheetViews>
    <sheetView showGridLines="0" showRowColHeaders="0" view="pageBreakPreview" zoomScaleSheetLayoutView="100" workbookViewId="0">
      <pane ySplit="6" topLeftCell="A7" activePane="bottomLeft" state="frozen"/>
      <selection pane="bottomLeft" activeCell="B7" sqref="B7"/>
    </sheetView>
  </sheetViews>
  <sheetFormatPr defaultColWidth="8.85546875" defaultRowHeight="29.45" customHeight="1" x14ac:dyDescent="0.25"/>
  <cols>
    <col min="1" max="1" width="4.140625" style="21" customWidth="1"/>
    <col min="2" max="2" width="41.85546875" style="72" customWidth="1"/>
    <col min="3" max="3" width="4.7109375" style="72" hidden="1" customWidth="1"/>
    <col min="4" max="4" width="12" style="72" customWidth="1"/>
    <col min="5" max="5" width="8.28515625" style="72" customWidth="1"/>
    <col min="6" max="6" width="9.42578125" style="72" customWidth="1"/>
    <col min="7" max="7" width="4.85546875" style="72" customWidth="1"/>
    <col min="8" max="8" width="11.85546875" style="72" customWidth="1"/>
    <col min="9" max="9" width="5.42578125" style="72" customWidth="1"/>
    <col min="10" max="10" width="13.42578125" style="72" customWidth="1"/>
    <col min="11" max="11" width="11.85546875" style="72" customWidth="1"/>
    <col min="12" max="12" width="10.28515625" style="72" customWidth="1"/>
    <col min="13" max="13" width="11.42578125" style="72" customWidth="1"/>
    <col min="14" max="14" width="15.28515625" style="72" customWidth="1"/>
    <col min="15" max="16" width="15.28515625" style="195" hidden="1" customWidth="1"/>
    <col min="17" max="17" width="10.85546875" style="72" customWidth="1"/>
    <col min="18" max="18" width="5" style="21" customWidth="1"/>
    <col min="19" max="19" width="2.7109375" style="21" customWidth="1"/>
    <col min="20" max="20" width="4.5703125" style="21" customWidth="1"/>
    <col min="21" max="21" width="4" style="128" customWidth="1"/>
    <col min="22" max="22" width="5.85546875" style="128" customWidth="1"/>
    <col min="23" max="23" width="9.7109375" style="129" customWidth="1"/>
    <col min="24" max="30" width="8.85546875" style="72"/>
    <col min="31" max="31" width="5.140625" style="73" customWidth="1"/>
    <col min="32" max="32" width="7.5703125" style="73" customWidth="1"/>
    <col min="33" max="16384" width="8.85546875" style="72"/>
  </cols>
  <sheetData>
    <row r="1" spans="1:32" ht="51" customHeight="1" x14ac:dyDescent="0.25">
      <c r="B1" s="331" t="s">
        <v>210</v>
      </c>
      <c r="C1" s="331"/>
      <c r="D1" s="331"/>
      <c r="E1" s="331"/>
      <c r="F1" s="331"/>
      <c r="G1" s="331"/>
      <c r="H1" s="331"/>
      <c r="I1" s="331"/>
      <c r="J1" s="331"/>
      <c r="K1" s="331"/>
      <c r="L1" s="331"/>
      <c r="M1" s="331"/>
      <c r="N1" s="150"/>
      <c r="O1" s="181"/>
      <c r="P1" s="181"/>
      <c r="Q1" s="157" t="str">
        <f>ΣΥΝΟΛΙΚΑ!A1</f>
        <v>Ver.5- 26/03/2021</v>
      </c>
    </row>
    <row r="2" spans="1:32" ht="15.6" customHeight="1" x14ac:dyDescent="0.25">
      <c r="A2" s="74"/>
      <c r="B2" s="327">
        <f>ΣΥΝΟΛΙΚΑ!E4</f>
        <v>0</v>
      </c>
      <c r="C2" s="327"/>
      <c r="D2" s="327"/>
      <c r="E2" s="327"/>
      <c r="F2" s="327"/>
      <c r="G2" s="327"/>
      <c r="H2" s="327"/>
      <c r="I2" s="327"/>
      <c r="J2" s="327"/>
      <c r="K2" s="327"/>
      <c r="L2" s="327"/>
      <c r="M2" s="329" t="s">
        <v>198</v>
      </c>
      <c r="N2" s="330"/>
      <c r="O2" s="188"/>
      <c r="P2" s="188"/>
      <c r="Q2" s="77">
        <f>SUM(Q7:Q16)</f>
        <v>0</v>
      </c>
    </row>
    <row r="3" spans="1:32" s="79" customFormat="1" ht="21.6" customHeight="1" x14ac:dyDescent="0.25">
      <c r="A3" s="134" t="s">
        <v>33</v>
      </c>
      <c r="B3" s="75"/>
      <c r="C3" s="75"/>
      <c r="D3" s="75"/>
      <c r="E3" s="75"/>
      <c r="F3" s="75"/>
      <c r="G3" s="75"/>
      <c r="H3" s="75"/>
      <c r="I3" s="75"/>
      <c r="J3" s="75"/>
      <c r="K3" s="75"/>
      <c r="L3" s="75"/>
      <c r="M3" s="330" t="s">
        <v>197</v>
      </c>
      <c r="N3" s="330"/>
      <c r="O3" s="188"/>
      <c r="P3" s="188"/>
      <c r="Q3" s="77">
        <f>SUM(N7:N16)</f>
        <v>0</v>
      </c>
      <c r="R3" s="108">
        <f>R4-U4</f>
        <v>0</v>
      </c>
      <c r="S3" s="108">
        <f>S4-V4</f>
        <v>0</v>
      </c>
      <c r="T3" s="163">
        <f>SUM(T7:T56)</f>
        <v>0</v>
      </c>
      <c r="U3" s="124"/>
      <c r="V3" s="124"/>
      <c r="AE3" s="73"/>
      <c r="AF3" s="73"/>
    </row>
    <row r="4" spans="1:32" s="79" customFormat="1" ht="38.25" customHeight="1" x14ac:dyDescent="0.25">
      <c r="A4" s="332" t="s">
        <v>1</v>
      </c>
      <c r="B4" s="333" t="s">
        <v>193</v>
      </c>
      <c r="C4" s="364"/>
      <c r="D4" s="336" t="s">
        <v>185</v>
      </c>
      <c r="E4" s="337"/>
      <c r="F4" s="337"/>
      <c r="G4" s="337"/>
      <c r="H4" s="337"/>
      <c r="I4" s="337"/>
      <c r="J4" s="337"/>
      <c r="K4" s="360" t="s">
        <v>194</v>
      </c>
      <c r="L4" s="360"/>
      <c r="M4" s="361" t="s">
        <v>140</v>
      </c>
      <c r="N4" s="344" t="s">
        <v>200</v>
      </c>
      <c r="O4" s="189"/>
      <c r="P4" s="189"/>
      <c r="Q4" s="344" t="s">
        <v>199</v>
      </c>
      <c r="R4" s="17">
        <f>SUM(R7:R56)</f>
        <v>0</v>
      </c>
      <c r="S4" s="17">
        <f>SUM(S7:S56)</f>
        <v>0</v>
      </c>
      <c r="T4" s="17">
        <f>SUM(T7:T56)</f>
        <v>0</v>
      </c>
      <c r="U4" s="170">
        <f>SUM(U7:U16)</f>
        <v>0</v>
      </c>
      <c r="V4" s="124">
        <f>SUM(V7:V16)</f>
        <v>0</v>
      </c>
      <c r="AE4" s="73"/>
      <c r="AF4" s="73"/>
    </row>
    <row r="5" spans="1:32" s="80" customFormat="1" ht="18" customHeight="1" x14ac:dyDescent="0.2">
      <c r="A5" s="332"/>
      <c r="B5" s="358"/>
      <c r="C5" s="365"/>
      <c r="D5" s="347" t="s">
        <v>186</v>
      </c>
      <c r="E5" s="344" t="s">
        <v>5</v>
      </c>
      <c r="F5" s="349" t="s">
        <v>190</v>
      </c>
      <c r="G5" s="351" t="s">
        <v>128</v>
      </c>
      <c r="H5" s="352"/>
      <c r="I5" s="352"/>
      <c r="J5" s="369"/>
      <c r="K5" s="354" t="s">
        <v>188</v>
      </c>
      <c r="L5" s="356" t="s">
        <v>129</v>
      </c>
      <c r="M5" s="362"/>
      <c r="N5" s="345"/>
      <c r="O5" s="190"/>
      <c r="P5" s="190"/>
      <c r="Q5" s="345"/>
      <c r="W5" s="130"/>
      <c r="AE5" s="73"/>
      <c r="AF5" s="73"/>
    </row>
    <row r="6" spans="1:32" s="80" customFormat="1" ht="105" customHeight="1" x14ac:dyDescent="0.25">
      <c r="A6" s="332"/>
      <c r="B6" s="359"/>
      <c r="C6" s="365"/>
      <c r="D6" s="367"/>
      <c r="E6" s="368"/>
      <c r="F6" s="315"/>
      <c r="G6" s="81" t="s">
        <v>130</v>
      </c>
      <c r="H6" s="82" t="s">
        <v>131</v>
      </c>
      <c r="I6" s="81" t="s">
        <v>132</v>
      </c>
      <c r="J6" s="83" t="s">
        <v>139</v>
      </c>
      <c r="K6" s="370"/>
      <c r="L6" s="357"/>
      <c r="M6" s="363"/>
      <c r="N6" s="346"/>
      <c r="O6" s="191"/>
      <c r="P6" s="191"/>
      <c r="Q6" s="346"/>
      <c r="R6" s="107" t="s">
        <v>142</v>
      </c>
      <c r="S6" s="126" t="s">
        <v>138</v>
      </c>
      <c r="T6" s="126" t="s">
        <v>178</v>
      </c>
      <c r="U6" s="127" t="s">
        <v>145</v>
      </c>
      <c r="V6" s="127" t="s">
        <v>146</v>
      </c>
      <c r="W6" s="130"/>
      <c r="AE6" s="73"/>
      <c r="AF6" s="73"/>
    </row>
    <row r="7" spans="1:32" ht="45.75" customHeight="1" x14ac:dyDescent="0.25">
      <c r="A7" s="84">
        <v>1</v>
      </c>
      <c r="B7" s="29"/>
      <c r="C7" s="365"/>
      <c r="D7" s="178"/>
      <c r="E7" s="178"/>
      <c r="F7" s="29"/>
      <c r="G7" s="178" t="s">
        <v>63</v>
      </c>
      <c r="H7" s="178"/>
      <c r="I7" s="174">
        <f>IFERROR(VLOOKUP(G7,$A$443:$AG$484,3,FALSE),0)</f>
        <v>1</v>
      </c>
      <c r="J7" s="86">
        <f t="shared" ref="J7:J56" si="0">IFERROR(H7/I7,0)</f>
        <v>0</v>
      </c>
      <c r="K7" s="87"/>
      <c r="L7" s="87"/>
      <c r="M7" s="88"/>
      <c r="N7" s="131">
        <f>M7+J7</f>
        <v>0</v>
      </c>
      <c r="O7" s="197"/>
      <c r="P7" s="197"/>
      <c r="Q7" s="131">
        <f>IF(LEN(L7)&gt;0,IF(J7&gt;L7,(L7+M7),(J7+M7)),(J7+M7))</f>
        <v>0</v>
      </c>
      <c r="R7" s="105" t="str">
        <f>IF(J7&gt;Pars!$D$15,1,"")</f>
        <v/>
      </c>
      <c r="S7" s="106" t="str">
        <f>IF(R7=1,IF(LEN(L7)&gt;0,"",1),"")</f>
        <v/>
      </c>
      <c r="T7" s="106" t="str">
        <f>IF(LEN(L7)&gt;0,IF(J7&gt;L7,1,""),"")</f>
        <v/>
      </c>
      <c r="U7" s="125">
        <f>IF(R7=1,IF(L7&gt;0,1,0),0)</f>
        <v>0</v>
      </c>
      <c r="V7" s="123">
        <f>IF(S7=1,IF(LEN(N7)&gt;0,1,0),0)</f>
        <v>0</v>
      </c>
    </row>
    <row r="8" spans="1:32" ht="35.25" customHeight="1" x14ac:dyDescent="0.25">
      <c r="A8" s="89">
        <v>2</v>
      </c>
      <c r="B8" s="29"/>
      <c r="C8" s="365"/>
      <c r="D8" s="178"/>
      <c r="E8" s="178"/>
      <c r="F8" s="29"/>
      <c r="G8" s="178" t="s">
        <v>63</v>
      </c>
      <c r="H8" s="178"/>
      <c r="I8" s="174">
        <f t="shared" ref="I8:I16" si="1">IFERROR(VLOOKUP(G8,$A$443:$AG$484,3,FALSE),0)</f>
        <v>1</v>
      </c>
      <c r="J8" s="86">
        <f t="shared" si="0"/>
        <v>0</v>
      </c>
      <c r="K8" s="87"/>
      <c r="L8" s="87"/>
      <c r="M8" s="91"/>
      <c r="N8" s="131">
        <f t="shared" ref="N8:N71" si="2">M8+J8</f>
        <v>0</v>
      </c>
      <c r="O8" s="197"/>
      <c r="P8" s="197"/>
      <c r="Q8" s="131">
        <f t="shared" ref="Q8:Q16" si="3">IF(LEN(L8)&gt;0,IF(J8&gt;L8,(L8+M8),(J8+M8)),(J8+M8))</f>
        <v>0</v>
      </c>
      <c r="R8" s="105" t="str">
        <f>IF(J8&gt;Pars!$D$15,1,"")</f>
        <v/>
      </c>
      <c r="S8" s="106" t="str">
        <f t="shared" ref="S8:S56" si="4">IF(R8=1,IF(LEN(L8)&gt;0,"",1),"")</f>
        <v/>
      </c>
      <c r="T8" s="106" t="str">
        <f t="shared" ref="T8:T16" si="5">IF(LEN(L8)&gt;0,IF(J8&gt;L8,1,""),"")</f>
        <v/>
      </c>
      <c r="U8" s="125">
        <f t="shared" ref="U8:U16" si="6">IF(R8=1,IF(L8&gt;0,1,0),0)</f>
        <v>0</v>
      </c>
      <c r="V8" s="123">
        <f t="shared" ref="V8:V16" si="7">IF(S8=1,IF(LEN(N8)&gt;0,1,0),0)</f>
        <v>0</v>
      </c>
    </row>
    <row r="9" spans="1:32" ht="36" customHeight="1" x14ac:dyDescent="0.25">
      <c r="A9" s="84">
        <v>3</v>
      </c>
      <c r="B9" s="29"/>
      <c r="C9" s="365"/>
      <c r="D9" s="178"/>
      <c r="E9" s="178"/>
      <c r="F9" s="29"/>
      <c r="G9" s="178" t="s">
        <v>63</v>
      </c>
      <c r="H9" s="178"/>
      <c r="I9" s="174">
        <f t="shared" si="1"/>
        <v>1</v>
      </c>
      <c r="J9" s="86">
        <f t="shared" si="0"/>
        <v>0</v>
      </c>
      <c r="K9" s="87"/>
      <c r="L9" s="87"/>
      <c r="M9" s="91"/>
      <c r="N9" s="131">
        <f t="shared" si="2"/>
        <v>0</v>
      </c>
      <c r="O9" s="197"/>
      <c r="P9" s="197"/>
      <c r="Q9" s="131">
        <f t="shared" si="3"/>
        <v>0</v>
      </c>
      <c r="R9" s="105" t="str">
        <f>IF(J9&gt;Pars!$D$15,1,"")</f>
        <v/>
      </c>
      <c r="S9" s="106" t="str">
        <f t="shared" si="4"/>
        <v/>
      </c>
      <c r="T9" s="106" t="str">
        <f t="shared" si="5"/>
        <v/>
      </c>
      <c r="U9" s="125">
        <f t="shared" si="6"/>
        <v>0</v>
      </c>
      <c r="V9" s="123">
        <f t="shared" si="7"/>
        <v>0</v>
      </c>
    </row>
    <row r="10" spans="1:32" ht="36" customHeight="1" x14ac:dyDescent="0.25">
      <c r="A10" s="89">
        <v>4</v>
      </c>
      <c r="B10" s="29"/>
      <c r="C10" s="365"/>
      <c r="D10" s="178"/>
      <c r="E10" s="178"/>
      <c r="F10" s="29"/>
      <c r="G10" s="178" t="s">
        <v>63</v>
      </c>
      <c r="H10" s="178"/>
      <c r="I10" s="174">
        <f t="shared" si="1"/>
        <v>1</v>
      </c>
      <c r="J10" s="86">
        <f t="shared" si="0"/>
        <v>0</v>
      </c>
      <c r="K10" s="87"/>
      <c r="L10" s="87"/>
      <c r="M10" s="91"/>
      <c r="N10" s="131">
        <f t="shared" si="2"/>
        <v>0</v>
      </c>
      <c r="O10" s="197"/>
      <c r="P10" s="197"/>
      <c r="Q10" s="131">
        <f t="shared" si="3"/>
        <v>0</v>
      </c>
      <c r="R10" s="105" t="str">
        <f>IF(J10&gt;Pars!$D$15,1,"")</f>
        <v/>
      </c>
      <c r="S10" s="106" t="str">
        <f t="shared" si="4"/>
        <v/>
      </c>
      <c r="T10" s="106" t="str">
        <f t="shared" si="5"/>
        <v/>
      </c>
      <c r="U10" s="125">
        <f t="shared" si="6"/>
        <v>0</v>
      </c>
      <c r="V10" s="123">
        <f t="shared" si="7"/>
        <v>0</v>
      </c>
    </row>
    <row r="11" spans="1:32" ht="36" customHeight="1" x14ac:dyDescent="0.25">
      <c r="A11" s="84">
        <v>5</v>
      </c>
      <c r="B11" s="29"/>
      <c r="C11" s="365"/>
      <c r="D11" s="178"/>
      <c r="E11" s="178"/>
      <c r="F11" s="29"/>
      <c r="G11" s="178" t="s">
        <v>63</v>
      </c>
      <c r="H11" s="178"/>
      <c r="I11" s="174">
        <f t="shared" si="1"/>
        <v>1</v>
      </c>
      <c r="J11" s="86">
        <f t="shared" si="0"/>
        <v>0</v>
      </c>
      <c r="K11" s="87"/>
      <c r="L11" s="87"/>
      <c r="M11" s="91"/>
      <c r="N11" s="131">
        <f t="shared" si="2"/>
        <v>0</v>
      </c>
      <c r="O11" s="197"/>
      <c r="P11" s="197"/>
      <c r="Q11" s="131">
        <f t="shared" si="3"/>
        <v>0</v>
      </c>
      <c r="R11" s="105" t="str">
        <f>IF(J11&gt;Pars!$D$15,1,"")</f>
        <v/>
      </c>
      <c r="S11" s="106" t="str">
        <f t="shared" si="4"/>
        <v/>
      </c>
      <c r="T11" s="106" t="str">
        <f t="shared" si="5"/>
        <v/>
      </c>
      <c r="U11" s="125">
        <f t="shared" si="6"/>
        <v>0</v>
      </c>
      <c r="V11" s="123">
        <f t="shared" si="7"/>
        <v>0</v>
      </c>
    </row>
    <row r="12" spans="1:32" ht="36" customHeight="1" x14ac:dyDescent="0.25">
      <c r="A12" s="89">
        <v>6</v>
      </c>
      <c r="B12" s="29"/>
      <c r="C12" s="365"/>
      <c r="D12" s="178"/>
      <c r="E12" s="178"/>
      <c r="F12" s="29"/>
      <c r="G12" s="178" t="s">
        <v>63</v>
      </c>
      <c r="H12" s="178"/>
      <c r="I12" s="174">
        <f t="shared" si="1"/>
        <v>1</v>
      </c>
      <c r="J12" s="86">
        <f t="shared" si="0"/>
        <v>0</v>
      </c>
      <c r="K12" s="87"/>
      <c r="L12" s="87"/>
      <c r="M12" s="91"/>
      <c r="N12" s="131">
        <f t="shared" si="2"/>
        <v>0</v>
      </c>
      <c r="O12" s="197"/>
      <c r="P12" s="197"/>
      <c r="Q12" s="131">
        <f t="shared" si="3"/>
        <v>0</v>
      </c>
      <c r="R12" s="105" t="str">
        <f>IF(J12&gt;Pars!$D$15,1,"")</f>
        <v/>
      </c>
      <c r="S12" s="106" t="str">
        <f t="shared" si="4"/>
        <v/>
      </c>
      <c r="T12" s="106" t="str">
        <f t="shared" si="5"/>
        <v/>
      </c>
      <c r="U12" s="125">
        <f t="shared" si="6"/>
        <v>0</v>
      </c>
      <c r="V12" s="123">
        <f t="shared" si="7"/>
        <v>0</v>
      </c>
    </row>
    <row r="13" spans="1:32" ht="36" customHeight="1" x14ac:dyDescent="0.25">
      <c r="A13" s="84">
        <v>7</v>
      </c>
      <c r="B13" s="29"/>
      <c r="C13" s="365"/>
      <c r="D13" s="178"/>
      <c r="E13" s="178"/>
      <c r="F13" s="29"/>
      <c r="G13" s="178" t="s">
        <v>63</v>
      </c>
      <c r="H13" s="178"/>
      <c r="I13" s="174">
        <f t="shared" si="1"/>
        <v>1</v>
      </c>
      <c r="J13" s="86">
        <f t="shared" si="0"/>
        <v>0</v>
      </c>
      <c r="K13" s="87"/>
      <c r="L13" s="87"/>
      <c r="M13" s="91"/>
      <c r="N13" s="131">
        <f t="shared" si="2"/>
        <v>0</v>
      </c>
      <c r="O13" s="197"/>
      <c r="P13" s="197"/>
      <c r="Q13" s="131">
        <f t="shared" si="3"/>
        <v>0</v>
      </c>
      <c r="R13" s="105" t="str">
        <f>IF(J13&gt;Pars!$D$15,1,"")</f>
        <v/>
      </c>
      <c r="S13" s="106" t="str">
        <f t="shared" si="4"/>
        <v/>
      </c>
      <c r="T13" s="106" t="str">
        <f t="shared" si="5"/>
        <v/>
      </c>
      <c r="U13" s="125">
        <f t="shared" si="6"/>
        <v>0</v>
      </c>
      <c r="V13" s="123">
        <f t="shared" si="7"/>
        <v>0</v>
      </c>
    </row>
    <row r="14" spans="1:32" ht="36" customHeight="1" x14ac:dyDescent="0.25">
      <c r="A14" s="89">
        <v>8</v>
      </c>
      <c r="B14" s="29"/>
      <c r="C14" s="365"/>
      <c r="D14" s="178"/>
      <c r="E14" s="178"/>
      <c r="F14" s="29"/>
      <c r="G14" s="178" t="s">
        <v>63</v>
      </c>
      <c r="H14" s="178"/>
      <c r="I14" s="174">
        <f t="shared" si="1"/>
        <v>1</v>
      </c>
      <c r="J14" s="86">
        <f t="shared" si="0"/>
        <v>0</v>
      </c>
      <c r="K14" s="87"/>
      <c r="L14" s="87"/>
      <c r="M14" s="91"/>
      <c r="N14" s="131">
        <f t="shared" si="2"/>
        <v>0</v>
      </c>
      <c r="O14" s="197"/>
      <c r="P14" s="197"/>
      <c r="Q14" s="131">
        <f t="shared" si="3"/>
        <v>0</v>
      </c>
      <c r="R14" s="105" t="str">
        <f>IF(J14&gt;Pars!$D$15,1,"")</f>
        <v/>
      </c>
      <c r="S14" s="106" t="str">
        <f t="shared" si="4"/>
        <v/>
      </c>
      <c r="T14" s="106" t="str">
        <f t="shared" si="5"/>
        <v/>
      </c>
      <c r="U14" s="125">
        <f t="shared" si="6"/>
        <v>0</v>
      </c>
      <c r="V14" s="123">
        <f t="shared" si="7"/>
        <v>0</v>
      </c>
    </row>
    <row r="15" spans="1:32" ht="36" customHeight="1" x14ac:dyDescent="0.25">
      <c r="A15" s="84">
        <v>9</v>
      </c>
      <c r="B15" s="29"/>
      <c r="C15" s="365"/>
      <c r="D15" s="178"/>
      <c r="E15" s="178"/>
      <c r="F15" s="29"/>
      <c r="G15" s="178" t="s">
        <v>63</v>
      </c>
      <c r="H15" s="178"/>
      <c r="I15" s="174">
        <f t="shared" si="1"/>
        <v>1</v>
      </c>
      <c r="J15" s="86">
        <f t="shared" si="0"/>
        <v>0</v>
      </c>
      <c r="K15" s="87"/>
      <c r="L15" s="87"/>
      <c r="M15" s="91"/>
      <c r="N15" s="131">
        <f t="shared" si="2"/>
        <v>0</v>
      </c>
      <c r="O15" s="197"/>
      <c r="P15" s="197"/>
      <c r="Q15" s="131">
        <f t="shared" si="3"/>
        <v>0</v>
      </c>
      <c r="R15" s="105" t="str">
        <f>IF(J15&gt;Pars!$D$15,1,"")</f>
        <v/>
      </c>
      <c r="S15" s="106" t="str">
        <f t="shared" si="4"/>
        <v/>
      </c>
      <c r="T15" s="106" t="str">
        <f t="shared" si="5"/>
        <v/>
      </c>
      <c r="U15" s="125">
        <f t="shared" si="6"/>
        <v>0</v>
      </c>
      <c r="V15" s="123">
        <f t="shared" si="7"/>
        <v>0</v>
      </c>
    </row>
    <row r="16" spans="1:32" ht="36" customHeight="1" x14ac:dyDescent="0.25">
      <c r="A16" s="89">
        <v>10</v>
      </c>
      <c r="B16" s="29"/>
      <c r="C16" s="366"/>
      <c r="D16" s="178"/>
      <c r="E16" s="178"/>
      <c r="F16" s="29"/>
      <c r="G16" s="178" t="s">
        <v>63</v>
      </c>
      <c r="H16" s="178"/>
      <c r="I16" s="174">
        <f t="shared" si="1"/>
        <v>1</v>
      </c>
      <c r="J16" s="86">
        <f t="shared" si="0"/>
        <v>0</v>
      </c>
      <c r="K16" s="87"/>
      <c r="L16" s="87"/>
      <c r="M16" s="91"/>
      <c r="N16" s="131">
        <f t="shared" si="2"/>
        <v>0</v>
      </c>
      <c r="O16" s="197"/>
      <c r="P16" s="197"/>
      <c r="Q16" s="131">
        <f t="shared" si="3"/>
        <v>0</v>
      </c>
      <c r="R16" s="105" t="str">
        <f>IF(J16&gt;Pars!$D$15,1,"")</f>
        <v/>
      </c>
      <c r="S16" s="106" t="str">
        <f t="shared" si="4"/>
        <v/>
      </c>
      <c r="T16" s="106" t="str">
        <f t="shared" si="5"/>
        <v/>
      </c>
      <c r="U16" s="125">
        <f t="shared" si="6"/>
        <v>0</v>
      </c>
      <c r="V16" s="123">
        <f t="shared" si="7"/>
        <v>0</v>
      </c>
    </row>
    <row r="17" spans="1:22" ht="36" customHeight="1" x14ac:dyDescent="0.25">
      <c r="A17" s="89">
        <v>61</v>
      </c>
      <c r="B17" s="29"/>
      <c r="C17" s="85"/>
      <c r="D17" s="29"/>
      <c r="E17" s="29"/>
      <c r="F17" s="29"/>
      <c r="G17" s="29"/>
      <c r="H17" s="90"/>
      <c r="I17" s="132">
        <f t="shared" ref="I17:I56" si="8">IFERROR(VLOOKUP(G17,$A$500:$AG$541,3,FALSE),0)</f>
        <v>0</v>
      </c>
      <c r="J17" s="86">
        <f t="shared" si="0"/>
        <v>0</v>
      </c>
      <c r="K17" s="87"/>
      <c r="L17" s="87"/>
      <c r="M17" s="91"/>
      <c r="N17" s="131">
        <f t="shared" si="2"/>
        <v>0</v>
      </c>
      <c r="O17" s="197"/>
      <c r="P17" s="197"/>
      <c r="Q17" s="131">
        <f t="shared" ref="Q17:Q56" si="9">J17+M17</f>
        <v>0</v>
      </c>
      <c r="R17" s="105" t="str">
        <f>IF(J17&gt;Pars!$D$15,1,"")</f>
        <v/>
      </c>
      <c r="S17" s="106" t="str">
        <f t="shared" si="4"/>
        <v/>
      </c>
      <c r="T17" s="106" t="str">
        <f t="shared" ref="T17:T56" si="10">IF(LEN(L17)&gt;0,IF(J17&gt;L17,1,""),"")</f>
        <v/>
      </c>
      <c r="U17" s="125" t="e">
        <f>IF(#REF!=1,IF(#REF!&gt;0,1,0),0)</f>
        <v>#REF!</v>
      </c>
      <c r="V17" s="123" t="e">
        <f>IF(#REF!=1,IF(LEN(#REF!)&gt;0,1,0),0)</f>
        <v>#REF!</v>
      </c>
    </row>
    <row r="18" spans="1:22" ht="36" customHeight="1" x14ac:dyDescent="0.25">
      <c r="A18" s="89">
        <v>62</v>
      </c>
      <c r="B18" s="29"/>
      <c r="C18" s="85"/>
      <c r="D18" s="29"/>
      <c r="E18" s="29"/>
      <c r="F18" s="29"/>
      <c r="G18" s="29"/>
      <c r="H18" s="90"/>
      <c r="I18" s="132">
        <f t="shared" si="8"/>
        <v>0</v>
      </c>
      <c r="J18" s="86">
        <f t="shared" si="0"/>
        <v>0</v>
      </c>
      <c r="K18" s="87"/>
      <c r="L18" s="87"/>
      <c r="M18" s="91"/>
      <c r="N18" s="131">
        <f t="shared" si="2"/>
        <v>0</v>
      </c>
      <c r="O18" s="197"/>
      <c r="P18" s="197"/>
      <c r="Q18" s="131">
        <f t="shared" si="9"/>
        <v>0</v>
      </c>
      <c r="R18" s="105" t="str">
        <f>IF(J18&gt;Pars!$D$15,1,"")</f>
        <v/>
      </c>
      <c r="S18" s="106" t="str">
        <f t="shared" si="4"/>
        <v/>
      </c>
      <c r="T18" s="106" t="str">
        <f t="shared" si="10"/>
        <v/>
      </c>
      <c r="U18" s="125" t="e">
        <f>IF(#REF!=1,IF(#REF!&gt;0,1,0),0)</f>
        <v>#REF!</v>
      </c>
      <c r="V18" s="123" t="e">
        <f>IF(#REF!=1,IF(LEN(#REF!)&gt;0,1,0),0)</f>
        <v>#REF!</v>
      </c>
    </row>
    <row r="19" spans="1:22" ht="36" customHeight="1" x14ac:dyDescent="0.25">
      <c r="A19" s="89">
        <v>63</v>
      </c>
      <c r="B19" s="29"/>
      <c r="C19" s="85"/>
      <c r="D19" s="29"/>
      <c r="E19" s="29"/>
      <c r="F19" s="29"/>
      <c r="G19" s="29"/>
      <c r="H19" s="90"/>
      <c r="I19" s="132">
        <f t="shared" si="8"/>
        <v>0</v>
      </c>
      <c r="J19" s="86">
        <f t="shared" si="0"/>
        <v>0</v>
      </c>
      <c r="K19" s="87"/>
      <c r="L19" s="87"/>
      <c r="M19" s="91"/>
      <c r="N19" s="131">
        <f t="shared" si="2"/>
        <v>0</v>
      </c>
      <c r="O19" s="197"/>
      <c r="P19" s="197"/>
      <c r="Q19" s="131">
        <f t="shared" si="9"/>
        <v>0</v>
      </c>
      <c r="R19" s="105" t="str">
        <f>IF(J19&gt;Pars!$D$15,1,"")</f>
        <v/>
      </c>
      <c r="S19" s="106" t="str">
        <f t="shared" si="4"/>
        <v/>
      </c>
      <c r="T19" s="106" t="str">
        <f t="shared" si="10"/>
        <v/>
      </c>
      <c r="U19" s="125" t="e">
        <f>IF(#REF!=1,IF(#REF!&gt;0,1,0),0)</f>
        <v>#REF!</v>
      </c>
      <c r="V19" s="123" t="e">
        <f>IF(#REF!=1,IF(LEN(#REF!)&gt;0,1,0),0)</f>
        <v>#REF!</v>
      </c>
    </row>
    <row r="20" spans="1:22" ht="36" customHeight="1" x14ac:dyDescent="0.25">
      <c r="A20" s="89">
        <v>64</v>
      </c>
      <c r="B20" s="29"/>
      <c r="C20" s="85"/>
      <c r="D20" s="29"/>
      <c r="E20" s="29"/>
      <c r="F20" s="29"/>
      <c r="G20" s="29"/>
      <c r="H20" s="90"/>
      <c r="I20" s="132">
        <f t="shared" si="8"/>
        <v>0</v>
      </c>
      <c r="J20" s="86">
        <f t="shared" si="0"/>
        <v>0</v>
      </c>
      <c r="K20" s="87"/>
      <c r="L20" s="87"/>
      <c r="M20" s="91"/>
      <c r="N20" s="131">
        <f t="shared" si="2"/>
        <v>0</v>
      </c>
      <c r="O20" s="197"/>
      <c r="P20" s="197"/>
      <c r="Q20" s="131">
        <f t="shared" si="9"/>
        <v>0</v>
      </c>
      <c r="R20" s="105" t="str">
        <f>IF(J20&gt;Pars!$D$15,1,"")</f>
        <v/>
      </c>
      <c r="S20" s="106" t="str">
        <f t="shared" si="4"/>
        <v/>
      </c>
      <c r="T20" s="106" t="str">
        <f t="shared" si="10"/>
        <v/>
      </c>
      <c r="U20" s="125" t="e">
        <f>IF(#REF!=1,IF(#REF!&gt;0,1,0),0)</f>
        <v>#REF!</v>
      </c>
      <c r="V20" s="123" t="e">
        <f>IF(#REF!=1,IF(LEN(#REF!)&gt;0,1,0),0)</f>
        <v>#REF!</v>
      </c>
    </row>
    <row r="21" spans="1:22" ht="36" customHeight="1" x14ac:dyDescent="0.25">
      <c r="A21" s="89">
        <v>65</v>
      </c>
      <c r="B21" s="29"/>
      <c r="C21" s="85"/>
      <c r="D21" s="29"/>
      <c r="E21" s="29"/>
      <c r="F21" s="29"/>
      <c r="G21" s="29"/>
      <c r="H21" s="90"/>
      <c r="I21" s="132">
        <f t="shared" si="8"/>
        <v>0</v>
      </c>
      <c r="J21" s="86">
        <f t="shared" si="0"/>
        <v>0</v>
      </c>
      <c r="K21" s="87"/>
      <c r="L21" s="87"/>
      <c r="M21" s="91"/>
      <c r="N21" s="131">
        <f t="shared" si="2"/>
        <v>0</v>
      </c>
      <c r="O21" s="197"/>
      <c r="P21" s="197"/>
      <c r="Q21" s="131">
        <f t="shared" si="9"/>
        <v>0</v>
      </c>
      <c r="R21" s="105" t="str">
        <f>IF(J21&gt;Pars!$D$15,1,"")</f>
        <v/>
      </c>
      <c r="S21" s="106" t="str">
        <f t="shared" si="4"/>
        <v/>
      </c>
      <c r="T21" s="106" t="str">
        <f t="shared" si="10"/>
        <v/>
      </c>
      <c r="U21" s="125" t="e">
        <f>IF(#REF!=1,IF(#REF!&gt;0,1,0),0)</f>
        <v>#REF!</v>
      </c>
      <c r="V21" s="123" t="e">
        <f>IF(#REF!=1,IF(LEN(#REF!)&gt;0,1,0),0)</f>
        <v>#REF!</v>
      </c>
    </row>
    <row r="22" spans="1:22" ht="36" customHeight="1" x14ac:dyDescent="0.25">
      <c r="A22" s="89">
        <v>66</v>
      </c>
      <c r="B22" s="29"/>
      <c r="C22" s="85"/>
      <c r="D22" s="29"/>
      <c r="E22" s="29"/>
      <c r="F22" s="29"/>
      <c r="G22" s="29"/>
      <c r="H22" s="90"/>
      <c r="I22" s="132">
        <f t="shared" si="8"/>
        <v>0</v>
      </c>
      <c r="J22" s="86">
        <f t="shared" si="0"/>
        <v>0</v>
      </c>
      <c r="K22" s="87"/>
      <c r="L22" s="87"/>
      <c r="M22" s="91"/>
      <c r="N22" s="131">
        <f t="shared" si="2"/>
        <v>0</v>
      </c>
      <c r="O22" s="197"/>
      <c r="P22" s="197"/>
      <c r="Q22" s="131">
        <f t="shared" si="9"/>
        <v>0</v>
      </c>
      <c r="R22" s="105" t="str">
        <f>IF(J22&gt;Pars!$D$15,1,"")</f>
        <v/>
      </c>
      <c r="S22" s="106" t="str">
        <f t="shared" si="4"/>
        <v/>
      </c>
      <c r="T22" s="106" t="str">
        <f t="shared" si="10"/>
        <v/>
      </c>
      <c r="U22" s="125" t="e">
        <f>IF(#REF!=1,IF(#REF!&gt;0,1,0),0)</f>
        <v>#REF!</v>
      </c>
      <c r="V22" s="123" t="e">
        <f>IF(#REF!=1,IF(LEN(#REF!)&gt;0,1,0),0)</f>
        <v>#REF!</v>
      </c>
    </row>
    <row r="23" spans="1:22" ht="36" customHeight="1" x14ac:dyDescent="0.25">
      <c r="A23" s="89">
        <v>67</v>
      </c>
      <c r="B23" s="29"/>
      <c r="C23" s="85"/>
      <c r="D23" s="29"/>
      <c r="E23" s="29"/>
      <c r="F23" s="29"/>
      <c r="G23" s="29"/>
      <c r="H23" s="90"/>
      <c r="I23" s="132">
        <f t="shared" si="8"/>
        <v>0</v>
      </c>
      <c r="J23" s="86">
        <f t="shared" si="0"/>
        <v>0</v>
      </c>
      <c r="K23" s="87"/>
      <c r="L23" s="87"/>
      <c r="M23" s="91"/>
      <c r="N23" s="131">
        <f t="shared" si="2"/>
        <v>0</v>
      </c>
      <c r="O23" s="197"/>
      <c r="P23" s="197"/>
      <c r="Q23" s="131">
        <f t="shared" si="9"/>
        <v>0</v>
      </c>
      <c r="R23" s="105" t="str">
        <f>IF(J23&gt;Pars!$D$15,1,"")</f>
        <v/>
      </c>
      <c r="S23" s="106" t="str">
        <f t="shared" si="4"/>
        <v/>
      </c>
      <c r="T23" s="106" t="str">
        <f t="shared" si="10"/>
        <v/>
      </c>
      <c r="U23" s="125" t="e">
        <f>IF(#REF!=1,IF(#REF!&gt;0,1,0),0)</f>
        <v>#REF!</v>
      </c>
      <c r="V23" s="123" t="e">
        <f>IF(#REF!=1,IF(LEN(#REF!)&gt;0,1,0),0)</f>
        <v>#REF!</v>
      </c>
    </row>
    <row r="24" spans="1:22" ht="36" customHeight="1" x14ac:dyDescent="0.25">
      <c r="A24" s="89">
        <v>68</v>
      </c>
      <c r="B24" s="29"/>
      <c r="C24" s="85"/>
      <c r="D24" s="29"/>
      <c r="E24" s="29"/>
      <c r="F24" s="29"/>
      <c r="G24" s="29"/>
      <c r="H24" s="90"/>
      <c r="I24" s="132">
        <f t="shared" si="8"/>
        <v>0</v>
      </c>
      <c r="J24" s="86">
        <f t="shared" si="0"/>
        <v>0</v>
      </c>
      <c r="K24" s="87"/>
      <c r="L24" s="87"/>
      <c r="M24" s="91"/>
      <c r="N24" s="131">
        <f t="shared" si="2"/>
        <v>0</v>
      </c>
      <c r="O24" s="197"/>
      <c r="P24" s="197"/>
      <c r="Q24" s="131">
        <f t="shared" si="9"/>
        <v>0</v>
      </c>
      <c r="R24" s="105" t="str">
        <f>IF(J24&gt;Pars!$D$15,1,"")</f>
        <v/>
      </c>
      <c r="S24" s="106" t="str">
        <f t="shared" si="4"/>
        <v/>
      </c>
      <c r="T24" s="106" t="str">
        <f t="shared" si="10"/>
        <v/>
      </c>
      <c r="U24" s="125" t="e">
        <f>IF(#REF!=1,IF(#REF!&gt;0,1,0),0)</f>
        <v>#REF!</v>
      </c>
      <c r="V24" s="123" t="e">
        <f>IF(#REF!=1,IF(LEN(#REF!)&gt;0,1,0),0)</f>
        <v>#REF!</v>
      </c>
    </row>
    <row r="25" spans="1:22" ht="34.5" customHeight="1" x14ac:dyDescent="0.25">
      <c r="A25" s="89">
        <v>69</v>
      </c>
      <c r="B25" s="29"/>
      <c r="C25" s="85"/>
      <c r="D25" s="29"/>
      <c r="E25" s="29"/>
      <c r="F25" s="29"/>
      <c r="G25" s="29"/>
      <c r="H25" s="90"/>
      <c r="I25" s="132">
        <f t="shared" si="8"/>
        <v>0</v>
      </c>
      <c r="J25" s="86">
        <f t="shared" si="0"/>
        <v>0</v>
      </c>
      <c r="K25" s="87"/>
      <c r="L25" s="87"/>
      <c r="M25" s="91"/>
      <c r="N25" s="131">
        <f t="shared" si="2"/>
        <v>0</v>
      </c>
      <c r="O25" s="197"/>
      <c r="P25" s="197"/>
      <c r="Q25" s="131">
        <f t="shared" si="9"/>
        <v>0</v>
      </c>
      <c r="R25" s="105" t="str">
        <f>IF(J25&gt;Pars!$D$15,1,"")</f>
        <v/>
      </c>
      <c r="S25" s="106" t="str">
        <f t="shared" si="4"/>
        <v/>
      </c>
      <c r="T25" s="106" t="str">
        <f t="shared" si="10"/>
        <v/>
      </c>
      <c r="U25" s="125" t="e">
        <f>IF(#REF!=1,IF(#REF!&gt;0,1,0),0)</f>
        <v>#REF!</v>
      </c>
      <c r="V25" s="123" t="e">
        <f>IF(#REF!=1,IF(LEN(#REF!)&gt;0,1,0),0)</f>
        <v>#REF!</v>
      </c>
    </row>
    <row r="26" spans="1:22" ht="36" customHeight="1" x14ac:dyDescent="0.25">
      <c r="A26" s="89">
        <v>70</v>
      </c>
      <c r="B26" s="29"/>
      <c r="C26" s="85"/>
      <c r="D26" s="29"/>
      <c r="E26" s="29"/>
      <c r="F26" s="29"/>
      <c r="G26" s="29"/>
      <c r="H26" s="90"/>
      <c r="I26" s="132">
        <f t="shared" si="8"/>
        <v>0</v>
      </c>
      <c r="J26" s="86">
        <f t="shared" si="0"/>
        <v>0</v>
      </c>
      <c r="K26" s="87"/>
      <c r="L26" s="87"/>
      <c r="M26" s="91"/>
      <c r="N26" s="131">
        <f t="shared" si="2"/>
        <v>0</v>
      </c>
      <c r="O26" s="197"/>
      <c r="P26" s="197"/>
      <c r="Q26" s="131">
        <f t="shared" si="9"/>
        <v>0</v>
      </c>
      <c r="R26" s="105" t="str">
        <f>IF(J26&gt;Pars!$D$15,1,"")</f>
        <v/>
      </c>
      <c r="S26" s="106" t="str">
        <f t="shared" si="4"/>
        <v/>
      </c>
      <c r="T26" s="106" t="str">
        <f t="shared" si="10"/>
        <v/>
      </c>
      <c r="U26" s="125" t="e">
        <f>IF(#REF!=1,IF(#REF!&gt;0,1,0),0)</f>
        <v>#REF!</v>
      </c>
      <c r="V26" s="123" t="e">
        <f>IF(#REF!=1,IF(LEN(#REF!)&gt;0,1,0),0)</f>
        <v>#REF!</v>
      </c>
    </row>
    <row r="27" spans="1:22" ht="36" customHeight="1" x14ac:dyDescent="0.25">
      <c r="A27" s="89">
        <v>71</v>
      </c>
      <c r="B27" s="29"/>
      <c r="C27" s="85"/>
      <c r="D27" s="29"/>
      <c r="E27" s="29"/>
      <c r="F27" s="29"/>
      <c r="G27" s="29"/>
      <c r="H27" s="90"/>
      <c r="I27" s="132">
        <f t="shared" si="8"/>
        <v>0</v>
      </c>
      <c r="J27" s="86">
        <f t="shared" si="0"/>
        <v>0</v>
      </c>
      <c r="K27" s="87"/>
      <c r="L27" s="87"/>
      <c r="M27" s="91"/>
      <c r="N27" s="131">
        <f t="shared" si="2"/>
        <v>0</v>
      </c>
      <c r="O27" s="197"/>
      <c r="P27" s="197"/>
      <c r="Q27" s="131">
        <f t="shared" si="9"/>
        <v>0</v>
      </c>
      <c r="R27" s="105" t="str">
        <f>IF(J27&gt;Pars!$D$15,1,"")</f>
        <v/>
      </c>
      <c r="S27" s="106" t="str">
        <f t="shared" si="4"/>
        <v/>
      </c>
      <c r="T27" s="106" t="str">
        <f t="shared" si="10"/>
        <v/>
      </c>
      <c r="U27" s="125" t="e">
        <f>IF(#REF!=1,IF(#REF!&gt;0,1,0),0)</f>
        <v>#REF!</v>
      </c>
      <c r="V27" s="123" t="e">
        <f>IF(#REF!=1,IF(LEN(#REF!)&gt;0,1,0),0)</f>
        <v>#REF!</v>
      </c>
    </row>
    <row r="28" spans="1:22" ht="36" customHeight="1" x14ac:dyDescent="0.25">
      <c r="A28" s="89">
        <v>72</v>
      </c>
      <c r="B28" s="29"/>
      <c r="C28" s="85"/>
      <c r="D28" s="29"/>
      <c r="E28" s="29"/>
      <c r="F28" s="29"/>
      <c r="G28" s="29"/>
      <c r="H28" s="90"/>
      <c r="I28" s="132">
        <f t="shared" si="8"/>
        <v>0</v>
      </c>
      <c r="J28" s="86">
        <f t="shared" si="0"/>
        <v>0</v>
      </c>
      <c r="K28" s="87"/>
      <c r="L28" s="87"/>
      <c r="M28" s="91"/>
      <c r="N28" s="131">
        <f t="shared" si="2"/>
        <v>0</v>
      </c>
      <c r="O28" s="197"/>
      <c r="P28" s="197"/>
      <c r="Q28" s="131">
        <f t="shared" si="9"/>
        <v>0</v>
      </c>
      <c r="R28" s="105" t="str">
        <f>IF(J28&gt;Pars!$D$15,1,"")</f>
        <v/>
      </c>
      <c r="S28" s="106" t="str">
        <f t="shared" si="4"/>
        <v/>
      </c>
      <c r="T28" s="106" t="str">
        <f t="shared" si="10"/>
        <v/>
      </c>
      <c r="U28" s="125" t="e">
        <f>IF(#REF!=1,IF(#REF!&gt;0,1,0),0)</f>
        <v>#REF!</v>
      </c>
      <c r="V28" s="123" t="e">
        <f>IF(#REF!=1,IF(LEN(#REF!)&gt;0,1,0),0)</f>
        <v>#REF!</v>
      </c>
    </row>
    <row r="29" spans="1:22" ht="36" customHeight="1" x14ac:dyDescent="0.25">
      <c r="A29" s="89">
        <v>73</v>
      </c>
      <c r="B29" s="29"/>
      <c r="C29" s="85"/>
      <c r="D29" s="29"/>
      <c r="E29" s="29"/>
      <c r="F29" s="29"/>
      <c r="G29" s="29"/>
      <c r="H29" s="90"/>
      <c r="I29" s="132">
        <f t="shared" si="8"/>
        <v>0</v>
      </c>
      <c r="J29" s="86">
        <f t="shared" si="0"/>
        <v>0</v>
      </c>
      <c r="K29" s="87"/>
      <c r="L29" s="87"/>
      <c r="M29" s="91"/>
      <c r="N29" s="131">
        <f t="shared" si="2"/>
        <v>0</v>
      </c>
      <c r="O29" s="197"/>
      <c r="P29" s="197"/>
      <c r="Q29" s="131">
        <f t="shared" si="9"/>
        <v>0</v>
      </c>
      <c r="R29" s="105" t="str">
        <f>IF(J29&gt;Pars!$D$15,1,"")</f>
        <v/>
      </c>
      <c r="S29" s="106" t="str">
        <f t="shared" si="4"/>
        <v/>
      </c>
      <c r="T29" s="106" t="str">
        <f t="shared" si="10"/>
        <v/>
      </c>
      <c r="U29" s="125" t="e">
        <f>IF(#REF!=1,IF(#REF!&gt;0,1,0),0)</f>
        <v>#REF!</v>
      </c>
      <c r="V29" s="123" t="e">
        <f>IF(#REF!=1,IF(LEN(#REF!)&gt;0,1,0),0)</f>
        <v>#REF!</v>
      </c>
    </row>
    <row r="30" spans="1:22" ht="36" customHeight="1" x14ac:dyDescent="0.25">
      <c r="A30" s="89">
        <v>74</v>
      </c>
      <c r="B30" s="29"/>
      <c r="C30" s="85"/>
      <c r="D30" s="29"/>
      <c r="E30" s="29"/>
      <c r="F30" s="29"/>
      <c r="G30" s="29"/>
      <c r="H30" s="90"/>
      <c r="I30" s="132">
        <f t="shared" si="8"/>
        <v>0</v>
      </c>
      <c r="J30" s="86">
        <f t="shared" si="0"/>
        <v>0</v>
      </c>
      <c r="K30" s="87"/>
      <c r="L30" s="87"/>
      <c r="M30" s="91"/>
      <c r="N30" s="131">
        <f t="shared" si="2"/>
        <v>0</v>
      </c>
      <c r="O30" s="197"/>
      <c r="P30" s="197"/>
      <c r="Q30" s="131">
        <f t="shared" si="9"/>
        <v>0</v>
      </c>
      <c r="R30" s="105" t="str">
        <f>IF(J30&gt;Pars!$D$15,1,"")</f>
        <v/>
      </c>
      <c r="S30" s="106" t="str">
        <f t="shared" si="4"/>
        <v/>
      </c>
      <c r="T30" s="106" t="str">
        <f t="shared" si="10"/>
        <v/>
      </c>
      <c r="U30" s="125" t="e">
        <f>IF(#REF!=1,IF(#REF!&gt;0,1,0),0)</f>
        <v>#REF!</v>
      </c>
      <c r="V30" s="123" t="e">
        <f>IF(#REF!=1,IF(LEN(#REF!)&gt;0,1,0),0)</f>
        <v>#REF!</v>
      </c>
    </row>
    <row r="31" spans="1:22" ht="36" customHeight="1" x14ac:dyDescent="0.25">
      <c r="A31" s="89">
        <v>75</v>
      </c>
      <c r="B31" s="29"/>
      <c r="C31" s="85"/>
      <c r="D31" s="29"/>
      <c r="E31" s="29"/>
      <c r="F31" s="29"/>
      <c r="G31" s="29"/>
      <c r="H31" s="90"/>
      <c r="I31" s="132">
        <f t="shared" si="8"/>
        <v>0</v>
      </c>
      <c r="J31" s="86">
        <f t="shared" si="0"/>
        <v>0</v>
      </c>
      <c r="K31" s="87"/>
      <c r="L31" s="87"/>
      <c r="M31" s="91"/>
      <c r="N31" s="131">
        <f t="shared" si="2"/>
        <v>0</v>
      </c>
      <c r="O31" s="197"/>
      <c r="P31" s="197"/>
      <c r="Q31" s="131">
        <f t="shared" si="9"/>
        <v>0</v>
      </c>
      <c r="R31" s="105" t="str">
        <f>IF(J31&gt;Pars!$D$15,1,"")</f>
        <v/>
      </c>
      <c r="S31" s="106" t="str">
        <f t="shared" si="4"/>
        <v/>
      </c>
      <c r="T31" s="106" t="str">
        <f t="shared" si="10"/>
        <v/>
      </c>
      <c r="U31" s="125" t="e">
        <f>IF(#REF!=1,IF(#REF!&gt;0,1,0),0)</f>
        <v>#REF!</v>
      </c>
      <c r="V31" s="123" t="e">
        <f>IF(#REF!=1,IF(LEN(#REF!)&gt;0,1,0),0)</f>
        <v>#REF!</v>
      </c>
    </row>
    <row r="32" spans="1:22" ht="36" customHeight="1" x14ac:dyDescent="0.25">
      <c r="A32" s="89">
        <v>76</v>
      </c>
      <c r="B32" s="29"/>
      <c r="C32" s="85"/>
      <c r="D32" s="29"/>
      <c r="E32" s="29"/>
      <c r="F32" s="29"/>
      <c r="G32" s="29"/>
      <c r="H32" s="90"/>
      <c r="I32" s="132">
        <f t="shared" si="8"/>
        <v>0</v>
      </c>
      <c r="J32" s="86">
        <f t="shared" si="0"/>
        <v>0</v>
      </c>
      <c r="K32" s="87"/>
      <c r="L32" s="87"/>
      <c r="M32" s="91"/>
      <c r="N32" s="131">
        <f t="shared" si="2"/>
        <v>0</v>
      </c>
      <c r="O32" s="197"/>
      <c r="P32" s="197"/>
      <c r="Q32" s="131">
        <f t="shared" si="9"/>
        <v>0</v>
      </c>
      <c r="R32" s="105" t="str">
        <f>IF(J32&gt;Pars!$D$15,1,"")</f>
        <v/>
      </c>
      <c r="S32" s="106" t="str">
        <f t="shared" si="4"/>
        <v/>
      </c>
      <c r="T32" s="106" t="str">
        <f t="shared" si="10"/>
        <v/>
      </c>
      <c r="U32" s="125" t="e">
        <f>IF(#REF!=1,IF(#REF!&gt;0,1,0),0)</f>
        <v>#REF!</v>
      </c>
      <c r="V32" s="123" t="e">
        <f>IF(#REF!=1,IF(LEN(#REF!)&gt;0,1,0),0)</f>
        <v>#REF!</v>
      </c>
    </row>
    <row r="33" spans="1:22" ht="36" customHeight="1" x14ac:dyDescent="0.25">
      <c r="A33" s="89">
        <v>77</v>
      </c>
      <c r="B33" s="29"/>
      <c r="C33" s="85"/>
      <c r="D33" s="29"/>
      <c r="E33" s="29"/>
      <c r="F33" s="29"/>
      <c r="G33" s="29"/>
      <c r="H33" s="90"/>
      <c r="I33" s="132">
        <f t="shared" si="8"/>
        <v>0</v>
      </c>
      <c r="J33" s="86">
        <f t="shared" si="0"/>
        <v>0</v>
      </c>
      <c r="K33" s="87"/>
      <c r="L33" s="87"/>
      <c r="M33" s="91"/>
      <c r="N33" s="131">
        <f t="shared" si="2"/>
        <v>0</v>
      </c>
      <c r="O33" s="197"/>
      <c r="P33" s="197"/>
      <c r="Q33" s="131">
        <f t="shared" si="9"/>
        <v>0</v>
      </c>
      <c r="R33" s="105" t="str">
        <f>IF(J33&gt;Pars!$D$15,1,"")</f>
        <v/>
      </c>
      <c r="S33" s="106" t="str">
        <f t="shared" si="4"/>
        <v/>
      </c>
      <c r="T33" s="106" t="str">
        <f t="shared" si="10"/>
        <v/>
      </c>
      <c r="U33" s="125" t="e">
        <f>IF(#REF!=1,IF(#REF!&gt;0,1,0),0)</f>
        <v>#REF!</v>
      </c>
      <c r="V33" s="123" t="e">
        <f>IF(#REF!=1,IF(LEN(#REF!)&gt;0,1,0),0)</f>
        <v>#REF!</v>
      </c>
    </row>
    <row r="34" spans="1:22" ht="36" customHeight="1" x14ac:dyDescent="0.25">
      <c r="A34" s="89">
        <v>78</v>
      </c>
      <c r="B34" s="29"/>
      <c r="C34" s="85"/>
      <c r="D34" s="29"/>
      <c r="E34" s="29"/>
      <c r="F34" s="29"/>
      <c r="G34" s="29"/>
      <c r="H34" s="90"/>
      <c r="I34" s="132">
        <f t="shared" si="8"/>
        <v>0</v>
      </c>
      <c r="J34" s="86">
        <f t="shared" si="0"/>
        <v>0</v>
      </c>
      <c r="K34" s="87"/>
      <c r="L34" s="87"/>
      <c r="M34" s="91"/>
      <c r="N34" s="131">
        <f t="shared" si="2"/>
        <v>0</v>
      </c>
      <c r="O34" s="197"/>
      <c r="P34" s="197"/>
      <c r="Q34" s="131">
        <f t="shared" si="9"/>
        <v>0</v>
      </c>
      <c r="R34" s="105" t="str">
        <f>IF(J34&gt;Pars!$D$15,1,"")</f>
        <v/>
      </c>
      <c r="S34" s="106" t="str">
        <f t="shared" si="4"/>
        <v/>
      </c>
      <c r="T34" s="106" t="str">
        <f t="shared" si="10"/>
        <v/>
      </c>
      <c r="U34" s="125" t="e">
        <f>IF(#REF!=1,IF(#REF!&gt;0,1,0),0)</f>
        <v>#REF!</v>
      </c>
      <c r="V34" s="123" t="e">
        <f>IF(#REF!=1,IF(LEN(#REF!)&gt;0,1,0),0)</f>
        <v>#REF!</v>
      </c>
    </row>
    <row r="35" spans="1:22" ht="36" customHeight="1" x14ac:dyDescent="0.25">
      <c r="A35" s="89">
        <v>79</v>
      </c>
      <c r="B35" s="29"/>
      <c r="C35" s="85"/>
      <c r="D35" s="29"/>
      <c r="E35" s="29"/>
      <c r="F35" s="29"/>
      <c r="G35" s="29"/>
      <c r="H35" s="90"/>
      <c r="I35" s="132">
        <f t="shared" si="8"/>
        <v>0</v>
      </c>
      <c r="J35" s="86">
        <f t="shared" si="0"/>
        <v>0</v>
      </c>
      <c r="K35" s="87"/>
      <c r="L35" s="87"/>
      <c r="M35" s="91"/>
      <c r="N35" s="131">
        <f t="shared" si="2"/>
        <v>0</v>
      </c>
      <c r="O35" s="197"/>
      <c r="P35" s="197"/>
      <c r="Q35" s="131">
        <f t="shared" si="9"/>
        <v>0</v>
      </c>
      <c r="R35" s="105" t="str">
        <f>IF(J35&gt;Pars!$D$15,1,"")</f>
        <v/>
      </c>
      <c r="S35" s="106" t="str">
        <f t="shared" si="4"/>
        <v/>
      </c>
      <c r="T35" s="106" t="str">
        <f t="shared" si="10"/>
        <v/>
      </c>
      <c r="U35" s="125" t="e">
        <f>IF(#REF!=1,IF(#REF!&gt;0,1,0),0)</f>
        <v>#REF!</v>
      </c>
      <c r="V35" s="123" t="e">
        <f>IF(#REF!=1,IF(LEN(#REF!)&gt;0,1,0),0)</f>
        <v>#REF!</v>
      </c>
    </row>
    <row r="36" spans="1:22" ht="36" customHeight="1" x14ac:dyDescent="0.25">
      <c r="A36" s="89">
        <v>80</v>
      </c>
      <c r="B36" s="29"/>
      <c r="C36" s="85"/>
      <c r="D36" s="29"/>
      <c r="E36" s="29"/>
      <c r="F36" s="29"/>
      <c r="G36" s="29"/>
      <c r="H36" s="90"/>
      <c r="I36" s="132">
        <f t="shared" si="8"/>
        <v>0</v>
      </c>
      <c r="J36" s="86">
        <f t="shared" si="0"/>
        <v>0</v>
      </c>
      <c r="K36" s="87"/>
      <c r="L36" s="87"/>
      <c r="M36" s="91"/>
      <c r="N36" s="131">
        <f t="shared" si="2"/>
        <v>0</v>
      </c>
      <c r="O36" s="197"/>
      <c r="P36" s="197"/>
      <c r="Q36" s="131">
        <f t="shared" si="9"/>
        <v>0</v>
      </c>
      <c r="R36" s="105" t="str">
        <f>IF(J36&gt;Pars!$D$15,1,"")</f>
        <v/>
      </c>
      <c r="S36" s="106" t="str">
        <f t="shared" si="4"/>
        <v/>
      </c>
      <c r="T36" s="106" t="str">
        <f t="shared" si="10"/>
        <v/>
      </c>
      <c r="U36" s="125" t="e">
        <f>IF(#REF!=1,IF(#REF!&gt;0,1,0),0)</f>
        <v>#REF!</v>
      </c>
      <c r="V36" s="123" t="e">
        <f>IF(#REF!=1,IF(LEN(#REF!)&gt;0,1,0),0)</f>
        <v>#REF!</v>
      </c>
    </row>
    <row r="37" spans="1:22" ht="36" customHeight="1" x14ac:dyDescent="0.25">
      <c r="A37" s="89">
        <v>81</v>
      </c>
      <c r="B37" s="29"/>
      <c r="C37" s="85"/>
      <c r="D37" s="29"/>
      <c r="E37" s="29"/>
      <c r="F37" s="29"/>
      <c r="G37" s="29"/>
      <c r="H37" s="90"/>
      <c r="I37" s="132">
        <f t="shared" si="8"/>
        <v>0</v>
      </c>
      <c r="J37" s="86">
        <f t="shared" si="0"/>
        <v>0</v>
      </c>
      <c r="K37" s="87"/>
      <c r="L37" s="87"/>
      <c r="M37" s="91"/>
      <c r="N37" s="131">
        <f t="shared" si="2"/>
        <v>0</v>
      </c>
      <c r="O37" s="197"/>
      <c r="P37" s="197"/>
      <c r="Q37" s="131">
        <f t="shared" si="9"/>
        <v>0</v>
      </c>
      <c r="R37" s="105" t="str">
        <f>IF(J37&gt;Pars!$D$15,1,"")</f>
        <v/>
      </c>
      <c r="S37" s="106" t="str">
        <f t="shared" si="4"/>
        <v/>
      </c>
      <c r="T37" s="106" t="str">
        <f t="shared" si="10"/>
        <v/>
      </c>
      <c r="U37" s="125" t="e">
        <f>IF(#REF!=1,IF(#REF!&gt;0,1,0),0)</f>
        <v>#REF!</v>
      </c>
      <c r="V37" s="123" t="e">
        <f>IF(#REF!=1,IF(LEN(#REF!)&gt;0,1,0),0)</f>
        <v>#REF!</v>
      </c>
    </row>
    <row r="38" spans="1:22" ht="36" customHeight="1" x14ac:dyDescent="0.25">
      <c r="A38" s="89">
        <v>82</v>
      </c>
      <c r="B38" s="29"/>
      <c r="C38" s="85"/>
      <c r="D38" s="29"/>
      <c r="E38" s="29"/>
      <c r="F38" s="29"/>
      <c r="G38" s="29"/>
      <c r="H38" s="90"/>
      <c r="I38" s="132">
        <f t="shared" si="8"/>
        <v>0</v>
      </c>
      <c r="J38" s="86">
        <f t="shared" si="0"/>
        <v>0</v>
      </c>
      <c r="K38" s="87"/>
      <c r="L38" s="87"/>
      <c r="M38" s="91"/>
      <c r="N38" s="131">
        <f t="shared" si="2"/>
        <v>0</v>
      </c>
      <c r="O38" s="197"/>
      <c r="P38" s="197"/>
      <c r="Q38" s="131">
        <f t="shared" si="9"/>
        <v>0</v>
      </c>
      <c r="R38" s="105" t="str">
        <f>IF(J38&gt;Pars!$D$15,1,"")</f>
        <v/>
      </c>
      <c r="S38" s="106" t="str">
        <f t="shared" si="4"/>
        <v/>
      </c>
      <c r="T38" s="106" t="str">
        <f t="shared" si="10"/>
        <v/>
      </c>
      <c r="U38" s="125" t="e">
        <f>IF(#REF!=1,IF(#REF!&gt;0,1,0),0)</f>
        <v>#REF!</v>
      </c>
      <c r="V38" s="123" t="e">
        <f>IF(#REF!=1,IF(LEN(#REF!)&gt;0,1,0),0)</f>
        <v>#REF!</v>
      </c>
    </row>
    <row r="39" spans="1:22" ht="36" customHeight="1" x14ac:dyDescent="0.25">
      <c r="A39" s="89">
        <v>83</v>
      </c>
      <c r="B39" s="29"/>
      <c r="C39" s="85"/>
      <c r="D39" s="29"/>
      <c r="E39" s="29"/>
      <c r="F39" s="29"/>
      <c r="G39" s="29"/>
      <c r="H39" s="90"/>
      <c r="I39" s="132">
        <f t="shared" si="8"/>
        <v>0</v>
      </c>
      <c r="J39" s="86">
        <f t="shared" si="0"/>
        <v>0</v>
      </c>
      <c r="K39" s="87"/>
      <c r="L39" s="87"/>
      <c r="M39" s="91"/>
      <c r="N39" s="131">
        <f t="shared" si="2"/>
        <v>0</v>
      </c>
      <c r="O39" s="197"/>
      <c r="P39" s="197"/>
      <c r="Q39" s="131">
        <f t="shared" si="9"/>
        <v>0</v>
      </c>
      <c r="R39" s="105" t="str">
        <f>IF(J39&gt;Pars!$D$15,1,"")</f>
        <v/>
      </c>
      <c r="S39" s="106" t="str">
        <f t="shared" si="4"/>
        <v/>
      </c>
      <c r="T39" s="106" t="str">
        <f t="shared" si="10"/>
        <v/>
      </c>
      <c r="U39" s="125" t="e">
        <f>IF(#REF!=1,IF(#REF!&gt;0,1,0),0)</f>
        <v>#REF!</v>
      </c>
      <c r="V39" s="123" t="e">
        <f>IF(#REF!=1,IF(LEN(#REF!)&gt;0,1,0),0)</f>
        <v>#REF!</v>
      </c>
    </row>
    <row r="40" spans="1:22" ht="36" customHeight="1" x14ac:dyDescent="0.25">
      <c r="A40" s="89">
        <v>84</v>
      </c>
      <c r="B40" s="29"/>
      <c r="C40" s="85"/>
      <c r="D40" s="29"/>
      <c r="E40" s="29"/>
      <c r="F40" s="29"/>
      <c r="G40" s="29"/>
      <c r="H40" s="90"/>
      <c r="I40" s="132">
        <f t="shared" si="8"/>
        <v>0</v>
      </c>
      <c r="J40" s="86">
        <f t="shared" si="0"/>
        <v>0</v>
      </c>
      <c r="K40" s="87"/>
      <c r="L40" s="87"/>
      <c r="M40" s="91"/>
      <c r="N40" s="131">
        <f t="shared" si="2"/>
        <v>0</v>
      </c>
      <c r="O40" s="197"/>
      <c r="P40" s="197"/>
      <c r="Q40" s="131">
        <f t="shared" si="9"/>
        <v>0</v>
      </c>
      <c r="R40" s="105" t="str">
        <f>IF(J40&gt;Pars!$D$15,1,"")</f>
        <v/>
      </c>
      <c r="S40" s="106" t="str">
        <f t="shared" si="4"/>
        <v/>
      </c>
      <c r="T40" s="106" t="str">
        <f t="shared" si="10"/>
        <v/>
      </c>
      <c r="U40" s="125" t="e">
        <f>IF(#REF!=1,IF(#REF!&gt;0,1,0),0)</f>
        <v>#REF!</v>
      </c>
      <c r="V40" s="123" t="e">
        <f>IF(#REF!=1,IF(LEN(#REF!)&gt;0,1,0),0)</f>
        <v>#REF!</v>
      </c>
    </row>
    <row r="41" spans="1:22" ht="36" customHeight="1" x14ac:dyDescent="0.25">
      <c r="A41" s="89">
        <v>85</v>
      </c>
      <c r="B41" s="29"/>
      <c r="C41" s="85"/>
      <c r="D41" s="29"/>
      <c r="E41" s="29"/>
      <c r="F41" s="29"/>
      <c r="G41" s="29"/>
      <c r="H41" s="90"/>
      <c r="I41" s="132">
        <f t="shared" si="8"/>
        <v>0</v>
      </c>
      <c r="J41" s="86">
        <f t="shared" si="0"/>
        <v>0</v>
      </c>
      <c r="K41" s="87"/>
      <c r="L41" s="87"/>
      <c r="M41" s="91"/>
      <c r="N41" s="131">
        <f t="shared" si="2"/>
        <v>0</v>
      </c>
      <c r="O41" s="197"/>
      <c r="P41" s="197"/>
      <c r="Q41" s="131">
        <f t="shared" si="9"/>
        <v>0</v>
      </c>
      <c r="R41" s="105" t="str">
        <f>IF(J41&gt;Pars!$D$15,1,"")</f>
        <v/>
      </c>
      <c r="S41" s="106" t="str">
        <f t="shared" si="4"/>
        <v/>
      </c>
      <c r="T41" s="106" t="str">
        <f t="shared" si="10"/>
        <v/>
      </c>
      <c r="U41" s="125" t="e">
        <f>IF(#REF!=1,IF(#REF!&gt;0,1,0),0)</f>
        <v>#REF!</v>
      </c>
      <c r="V41" s="123" t="e">
        <f>IF(#REF!=1,IF(LEN(#REF!)&gt;0,1,0),0)</f>
        <v>#REF!</v>
      </c>
    </row>
    <row r="42" spans="1:22" ht="36" customHeight="1" x14ac:dyDescent="0.25">
      <c r="A42" s="89">
        <v>86</v>
      </c>
      <c r="B42" s="29"/>
      <c r="C42" s="85"/>
      <c r="D42" s="29"/>
      <c r="E42" s="29"/>
      <c r="F42" s="29"/>
      <c r="G42" s="29"/>
      <c r="H42" s="90"/>
      <c r="I42" s="132">
        <f t="shared" si="8"/>
        <v>0</v>
      </c>
      <c r="J42" s="86">
        <f t="shared" si="0"/>
        <v>0</v>
      </c>
      <c r="K42" s="87"/>
      <c r="L42" s="87"/>
      <c r="M42" s="91"/>
      <c r="N42" s="131">
        <f t="shared" si="2"/>
        <v>0</v>
      </c>
      <c r="O42" s="197"/>
      <c r="P42" s="197"/>
      <c r="Q42" s="131">
        <f t="shared" si="9"/>
        <v>0</v>
      </c>
      <c r="R42" s="105" t="str">
        <f>IF(J42&gt;Pars!$D$15,1,"")</f>
        <v/>
      </c>
      <c r="S42" s="106" t="str">
        <f t="shared" si="4"/>
        <v/>
      </c>
      <c r="T42" s="106" t="str">
        <f t="shared" si="10"/>
        <v/>
      </c>
      <c r="U42" s="125" t="e">
        <f>IF(#REF!=1,IF(#REF!&gt;0,1,0),0)</f>
        <v>#REF!</v>
      </c>
      <c r="V42" s="123" t="e">
        <f>IF(#REF!=1,IF(LEN(#REF!)&gt;0,1,0),0)</f>
        <v>#REF!</v>
      </c>
    </row>
    <row r="43" spans="1:22" ht="36" customHeight="1" x14ac:dyDescent="0.25">
      <c r="A43" s="89">
        <v>87</v>
      </c>
      <c r="B43" s="29"/>
      <c r="C43" s="85"/>
      <c r="D43" s="29"/>
      <c r="E43" s="29"/>
      <c r="F43" s="29"/>
      <c r="G43" s="29"/>
      <c r="H43" s="90"/>
      <c r="I43" s="132">
        <f t="shared" si="8"/>
        <v>0</v>
      </c>
      <c r="J43" s="86">
        <f t="shared" si="0"/>
        <v>0</v>
      </c>
      <c r="K43" s="87"/>
      <c r="L43" s="87"/>
      <c r="M43" s="91"/>
      <c r="N43" s="131">
        <f t="shared" si="2"/>
        <v>0</v>
      </c>
      <c r="O43" s="197"/>
      <c r="P43" s="197"/>
      <c r="Q43" s="131">
        <f t="shared" si="9"/>
        <v>0</v>
      </c>
      <c r="R43" s="105" t="str">
        <f>IF(J43&gt;Pars!$D$15,1,"")</f>
        <v/>
      </c>
      <c r="S43" s="106" t="str">
        <f t="shared" si="4"/>
        <v/>
      </c>
      <c r="T43" s="106" t="str">
        <f t="shared" si="10"/>
        <v/>
      </c>
      <c r="U43" s="125" t="e">
        <f>IF(#REF!=1,IF(#REF!&gt;0,1,0),0)</f>
        <v>#REF!</v>
      </c>
      <c r="V43" s="123" t="e">
        <f>IF(#REF!=1,IF(LEN(#REF!)&gt;0,1,0),0)</f>
        <v>#REF!</v>
      </c>
    </row>
    <row r="44" spans="1:22" ht="36" customHeight="1" x14ac:dyDescent="0.25">
      <c r="A44" s="89">
        <v>88</v>
      </c>
      <c r="B44" s="29"/>
      <c r="C44" s="85"/>
      <c r="D44" s="29"/>
      <c r="E44" s="29"/>
      <c r="F44" s="29"/>
      <c r="G44" s="29"/>
      <c r="H44" s="90"/>
      <c r="I44" s="132">
        <f t="shared" si="8"/>
        <v>0</v>
      </c>
      <c r="J44" s="86">
        <f t="shared" si="0"/>
        <v>0</v>
      </c>
      <c r="K44" s="87"/>
      <c r="L44" s="87"/>
      <c r="M44" s="91"/>
      <c r="N44" s="131">
        <f t="shared" si="2"/>
        <v>0</v>
      </c>
      <c r="O44" s="197"/>
      <c r="P44" s="197"/>
      <c r="Q44" s="131">
        <f t="shared" si="9"/>
        <v>0</v>
      </c>
      <c r="R44" s="105" t="str">
        <f>IF(J44&gt;Pars!$D$15,1,"")</f>
        <v/>
      </c>
      <c r="S44" s="106" t="str">
        <f t="shared" si="4"/>
        <v/>
      </c>
      <c r="T44" s="106" t="str">
        <f t="shared" si="10"/>
        <v/>
      </c>
      <c r="U44" s="125" t="e">
        <f>IF(#REF!=1,IF(#REF!&gt;0,1,0),0)</f>
        <v>#REF!</v>
      </c>
      <c r="V44" s="123" t="e">
        <f>IF(#REF!=1,IF(LEN(#REF!)&gt;0,1,0),0)</f>
        <v>#REF!</v>
      </c>
    </row>
    <row r="45" spans="1:22" ht="36" customHeight="1" x14ac:dyDescent="0.25">
      <c r="A45" s="89">
        <v>89</v>
      </c>
      <c r="B45" s="29"/>
      <c r="C45" s="85"/>
      <c r="D45" s="29"/>
      <c r="E45" s="29"/>
      <c r="F45" s="29"/>
      <c r="G45" s="29"/>
      <c r="H45" s="90"/>
      <c r="I45" s="132">
        <f t="shared" si="8"/>
        <v>0</v>
      </c>
      <c r="J45" s="86">
        <f t="shared" si="0"/>
        <v>0</v>
      </c>
      <c r="K45" s="87"/>
      <c r="L45" s="87"/>
      <c r="M45" s="91"/>
      <c r="N45" s="131">
        <f t="shared" si="2"/>
        <v>0</v>
      </c>
      <c r="O45" s="197"/>
      <c r="P45" s="197"/>
      <c r="Q45" s="131">
        <f t="shared" si="9"/>
        <v>0</v>
      </c>
      <c r="R45" s="105" t="str">
        <f>IF(J45&gt;Pars!$D$15,1,"")</f>
        <v/>
      </c>
      <c r="S45" s="106" t="str">
        <f t="shared" si="4"/>
        <v/>
      </c>
      <c r="T45" s="106" t="str">
        <f t="shared" si="10"/>
        <v/>
      </c>
      <c r="U45" s="125" t="e">
        <f>IF(#REF!=1,IF(#REF!&gt;0,1,0),0)</f>
        <v>#REF!</v>
      </c>
      <c r="V45" s="123" t="e">
        <f>IF(#REF!=1,IF(LEN(#REF!)&gt;0,1,0),0)</f>
        <v>#REF!</v>
      </c>
    </row>
    <row r="46" spans="1:22" ht="36" customHeight="1" x14ac:dyDescent="0.25">
      <c r="A46" s="89">
        <v>90</v>
      </c>
      <c r="B46" s="29"/>
      <c r="C46" s="85"/>
      <c r="D46" s="29"/>
      <c r="E46" s="29"/>
      <c r="F46" s="29"/>
      <c r="G46" s="29"/>
      <c r="H46" s="90"/>
      <c r="I46" s="132">
        <f t="shared" si="8"/>
        <v>0</v>
      </c>
      <c r="J46" s="86">
        <f t="shared" si="0"/>
        <v>0</v>
      </c>
      <c r="K46" s="87"/>
      <c r="L46" s="87"/>
      <c r="M46" s="91"/>
      <c r="N46" s="131">
        <f t="shared" si="2"/>
        <v>0</v>
      </c>
      <c r="O46" s="197"/>
      <c r="P46" s="197"/>
      <c r="Q46" s="131">
        <f t="shared" si="9"/>
        <v>0</v>
      </c>
      <c r="R46" s="105" t="str">
        <f>IF(J46&gt;Pars!$D$15,1,"")</f>
        <v/>
      </c>
      <c r="S46" s="106" t="str">
        <f t="shared" si="4"/>
        <v/>
      </c>
      <c r="T46" s="106" t="str">
        <f t="shared" si="10"/>
        <v/>
      </c>
      <c r="U46" s="125" t="e">
        <f>IF(#REF!=1,IF(#REF!&gt;0,1,0),0)</f>
        <v>#REF!</v>
      </c>
      <c r="V46" s="123" t="e">
        <f>IF(#REF!=1,IF(LEN(#REF!)&gt;0,1,0),0)</f>
        <v>#REF!</v>
      </c>
    </row>
    <row r="47" spans="1:22" ht="36" customHeight="1" x14ac:dyDescent="0.25">
      <c r="A47" s="89">
        <v>91</v>
      </c>
      <c r="B47" s="29"/>
      <c r="C47" s="85"/>
      <c r="D47" s="29"/>
      <c r="E47" s="29"/>
      <c r="F47" s="29"/>
      <c r="G47" s="29"/>
      <c r="H47" s="90"/>
      <c r="I47" s="132">
        <f t="shared" si="8"/>
        <v>0</v>
      </c>
      <c r="J47" s="86">
        <f t="shared" si="0"/>
        <v>0</v>
      </c>
      <c r="K47" s="87"/>
      <c r="L47" s="87"/>
      <c r="M47" s="91"/>
      <c r="N47" s="131">
        <f t="shared" si="2"/>
        <v>0</v>
      </c>
      <c r="O47" s="197"/>
      <c r="P47" s="197"/>
      <c r="Q47" s="131">
        <f t="shared" si="9"/>
        <v>0</v>
      </c>
      <c r="R47" s="105" t="str">
        <f>IF(J47&gt;Pars!$D$15,1,"")</f>
        <v/>
      </c>
      <c r="S47" s="106" t="str">
        <f t="shared" si="4"/>
        <v/>
      </c>
      <c r="T47" s="106" t="str">
        <f t="shared" si="10"/>
        <v/>
      </c>
      <c r="U47" s="125" t="e">
        <f>IF(#REF!=1,IF(#REF!&gt;0,1,0),0)</f>
        <v>#REF!</v>
      </c>
      <c r="V47" s="123" t="e">
        <f>IF(#REF!=1,IF(LEN(#REF!)&gt;0,1,0),0)</f>
        <v>#REF!</v>
      </c>
    </row>
    <row r="48" spans="1:22" ht="36" customHeight="1" x14ac:dyDescent="0.25">
      <c r="A48" s="89">
        <v>92</v>
      </c>
      <c r="B48" s="29"/>
      <c r="C48" s="85"/>
      <c r="D48" s="29"/>
      <c r="E48" s="29"/>
      <c r="F48" s="29"/>
      <c r="G48" s="29"/>
      <c r="H48" s="90"/>
      <c r="I48" s="132">
        <f t="shared" si="8"/>
        <v>0</v>
      </c>
      <c r="J48" s="86">
        <f t="shared" si="0"/>
        <v>0</v>
      </c>
      <c r="K48" s="87"/>
      <c r="L48" s="87"/>
      <c r="M48" s="91"/>
      <c r="N48" s="131">
        <f t="shared" si="2"/>
        <v>0</v>
      </c>
      <c r="O48" s="197"/>
      <c r="P48" s="197"/>
      <c r="Q48" s="131">
        <f t="shared" si="9"/>
        <v>0</v>
      </c>
      <c r="R48" s="105" t="str">
        <f>IF(J48&gt;Pars!$D$15,1,"")</f>
        <v/>
      </c>
      <c r="S48" s="106" t="str">
        <f t="shared" si="4"/>
        <v/>
      </c>
      <c r="T48" s="106" t="str">
        <f t="shared" si="10"/>
        <v/>
      </c>
      <c r="U48" s="125" t="e">
        <f>IF(#REF!=1,IF(#REF!&gt;0,1,0),0)</f>
        <v>#REF!</v>
      </c>
      <c r="V48" s="123" t="e">
        <f>IF(#REF!=1,IF(LEN(#REF!)&gt;0,1,0),0)</f>
        <v>#REF!</v>
      </c>
    </row>
    <row r="49" spans="1:22" ht="36" customHeight="1" x14ac:dyDescent="0.25">
      <c r="A49" s="89">
        <v>93</v>
      </c>
      <c r="B49" s="29"/>
      <c r="C49" s="85"/>
      <c r="D49" s="29"/>
      <c r="E49" s="29"/>
      <c r="F49" s="29"/>
      <c r="G49" s="29"/>
      <c r="H49" s="90"/>
      <c r="I49" s="132">
        <f t="shared" si="8"/>
        <v>0</v>
      </c>
      <c r="J49" s="86">
        <f t="shared" si="0"/>
        <v>0</v>
      </c>
      <c r="K49" s="87"/>
      <c r="L49" s="87"/>
      <c r="M49" s="91"/>
      <c r="N49" s="131">
        <f t="shared" si="2"/>
        <v>0</v>
      </c>
      <c r="O49" s="197"/>
      <c r="P49" s="197"/>
      <c r="Q49" s="131">
        <f t="shared" si="9"/>
        <v>0</v>
      </c>
      <c r="R49" s="105" t="str">
        <f>IF(J49&gt;Pars!$D$15,1,"")</f>
        <v/>
      </c>
      <c r="S49" s="106" t="str">
        <f t="shared" si="4"/>
        <v/>
      </c>
      <c r="T49" s="106" t="str">
        <f t="shared" si="10"/>
        <v/>
      </c>
      <c r="U49" s="125" t="e">
        <f>IF(#REF!=1,IF(#REF!&gt;0,1,0),0)</f>
        <v>#REF!</v>
      </c>
      <c r="V49" s="123" t="e">
        <f>IF(#REF!=1,IF(LEN(#REF!)&gt;0,1,0),0)</f>
        <v>#REF!</v>
      </c>
    </row>
    <row r="50" spans="1:22" ht="36" customHeight="1" x14ac:dyDescent="0.25">
      <c r="A50" s="89">
        <v>94</v>
      </c>
      <c r="B50" s="29"/>
      <c r="C50" s="85"/>
      <c r="D50" s="29"/>
      <c r="E50" s="29"/>
      <c r="F50" s="29"/>
      <c r="G50" s="29"/>
      <c r="H50" s="90"/>
      <c r="I50" s="132">
        <f t="shared" si="8"/>
        <v>0</v>
      </c>
      <c r="J50" s="86">
        <f t="shared" si="0"/>
        <v>0</v>
      </c>
      <c r="K50" s="87"/>
      <c r="L50" s="87"/>
      <c r="M50" s="91"/>
      <c r="N50" s="131">
        <f t="shared" si="2"/>
        <v>0</v>
      </c>
      <c r="O50" s="197"/>
      <c r="P50" s="197"/>
      <c r="Q50" s="131">
        <f t="shared" si="9"/>
        <v>0</v>
      </c>
      <c r="R50" s="105" t="str">
        <f>IF(J50&gt;Pars!$D$15,1,"")</f>
        <v/>
      </c>
      <c r="S50" s="106" t="str">
        <f t="shared" si="4"/>
        <v/>
      </c>
      <c r="T50" s="106" t="str">
        <f t="shared" si="10"/>
        <v/>
      </c>
      <c r="U50" s="125" t="e">
        <f>IF(#REF!=1,IF(#REF!&gt;0,1,0),0)</f>
        <v>#REF!</v>
      </c>
      <c r="V50" s="123" t="e">
        <f>IF(#REF!=1,IF(LEN(#REF!)&gt;0,1,0),0)</f>
        <v>#REF!</v>
      </c>
    </row>
    <row r="51" spans="1:22" ht="36" customHeight="1" x14ac:dyDescent="0.25">
      <c r="A51" s="89">
        <v>95</v>
      </c>
      <c r="B51" s="29"/>
      <c r="C51" s="85"/>
      <c r="D51" s="29"/>
      <c r="E51" s="29"/>
      <c r="F51" s="29"/>
      <c r="G51" s="29"/>
      <c r="H51" s="90"/>
      <c r="I51" s="132">
        <f t="shared" si="8"/>
        <v>0</v>
      </c>
      <c r="J51" s="86">
        <f t="shared" si="0"/>
        <v>0</v>
      </c>
      <c r="K51" s="87"/>
      <c r="L51" s="87"/>
      <c r="M51" s="91"/>
      <c r="N51" s="131">
        <f t="shared" si="2"/>
        <v>0</v>
      </c>
      <c r="O51" s="197"/>
      <c r="P51" s="197"/>
      <c r="Q51" s="131">
        <f t="shared" si="9"/>
        <v>0</v>
      </c>
      <c r="R51" s="105" t="str">
        <f>IF(J51&gt;Pars!$D$15,1,"")</f>
        <v/>
      </c>
      <c r="S51" s="106" t="str">
        <f t="shared" si="4"/>
        <v/>
      </c>
      <c r="T51" s="106" t="str">
        <f t="shared" si="10"/>
        <v/>
      </c>
      <c r="U51" s="125" t="e">
        <f>IF(#REF!=1,IF(#REF!&gt;0,1,0),0)</f>
        <v>#REF!</v>
      </c>
      <c r="V51" s="123" t="e">
        <f>IF(#REF!=1,IF(LEN(#REF!)&gt;0,1,0),0)</f>
        <v>#REF!</v>
      </c>
    </row>
    <row r="52" spans="1:22" ht="36" customHeight="1" x14ac:dyDescent="0.25">
      <c r="A52" s="89">
        <v>96</v>
      </c>
      <c r="B52" s="29"/>
      <c r="C52" s="85"/>
      <c r="D52" s="29"/>
      <c r="E52" s="29"/>
      <c r="F52" s="29"/>
      <c r="G52" s="29"/>
      <c r="H52" s="90"/>
      <c r="I52" s="132">
        <f t="shared" si="8"/>
        <v>0</v>
      </c>
      <c r="J52" s="86">
        <f t="shared" si="0"/>
        <v>0</v>
      </c>
      <c r="K52" s="87"/>
      <c r="L52" s="87"/>
      <c r="M52" s="91"/>
      <c r="N52" s="131">
        <f t="shared" si="2"/>
        <v>0</v>
      </c>
      <c r="O52" s="197"/>
      <c r="P52" s="197"/>
      <c r="Q52" s="131">
        <f t="shared" si="9"/>
        <v>0</v>
      </c>
      <c r="R52" s="105" t="str">
        <f>IF(J52&gt;Pars!$D$15,1,"")</f>
        <v/>
      </c>
      <c r="S52" s="106" t="str">
        <f t="shared" si="4"/>
        <v/>
      </c>
      <c r="T52" s="106" t="str">
        <f t="shared" si="10"/>
        <v/>
      </c>
      <c r="U52" s="125" t="e">
        <f>IF(#REF!=1,IF(#REF!&gt;0,1,0),0)</f>
        <v>#REF!</v>
      </c>
      <c r="V52" s="123" t="e">
        <f>IF(#REF!=1,IF(LEN(#REF!)&gt;0,1,0),0)</f>
        <v>#REF!</v>
      </c>
    </row>
    <row r="53" spans="1:22" ht="36" customHeight="1" x14ac:dyDescent="0.25">
      <c r="A53" s="89">
        <v>97</v>
      </c>
      <c r="B53" s="29"/>
      <c r="C53" s="85"/>
      <c r="D53" s="29"/>
      <c r="E53" s="29"/>
      <c r="F53" s="29"/>
      <c r="G53" s="29"/>
      <c r="H53" s="90"/>
      <c r="I53" s="132">
        <f t="shared" si="8"/>
        <v>0</v>
      </c>
      <c r="J53" s="86">
        <f t="shared" si="0"/>
        <v>0</v>
      </c>
      <c r="K53" s="87"/>
      <c r="L53" s="87"/>
      <c r="M53" s="91"/>
      <c r="N53" s="131">
        <f t="shared" si="2"/>
        <v>0</v>
      </c>
      <c r="O53" s="197"/>
      <c r="P53" s="197"/>
      <c r="Q53" s="131">
        <f t="shared" si="9"/>
        <v>0</v>
      </c>
      <c r="R53" s="105" t="str">
        <f>IF(J53&gt;Pars!$D$15,1,"")</f>
        <v/>
      </c>
      <c r="S53" s="106" t="str">
        <f t="shared" si="4"/>
        <v/>
      </c>
      <c r="T53" s="106" t="str">
        <f t="shared" si="10"/>
        <v/>
      </c>
      <c r="U53" s="125" t="e">
        <f>IF(#REF!=1,IF(#REF!&gt;0,1,0),0)</f>
        <v>#REF!</v>
      </c>
      <c r="V53" s="123" t="e">
        <f>IF(#REF!=1,IF(LEN(#REF!)&gt;0,1,0),0)</f>
        <v>#REF!</v>
      </c>
    </row>
    <row r="54" spans="1:22" ht="36" customHeight="1" x14ac:dyDescent="0.25">
      <c r="A54" s="89">
        <v>98</v>
      </c>
      <c r="B54" s="29"/>
      <c r="C54" s="85"/>
      <c r="D54" s="29"/>
      <c r="E54" s="29"/>
      <c r="F54" s="29"/>
      <c r="G54" s="29"/>
      <c r="H54" s="90"/>
      <c r="I54" s="132">
        <f t="shared" si="8"/>
        <v>0</v>
      </c>
      <c r="J54" s="86">
        <f t="shared" si="0"/>
        <v>0</v>
      </c>
      <c r="K54" s="87"/>
      <c r="L54" s="87"/>
      <c r="M54" s="91"/>
      <c r="N54" s="131">
        <f t="shared" si="2"/>
        <v>0</v>
      </c>
      <c r="O54" s="197"/>
      <c r="P54" s="197"/>
      <c r="Q54" s="131">
        <f t="shared" si="9"/>
        <v>0</v>
      </c>
      <c r="R54" s="105" t="str">
        <f>IF(J54&gt;Pars!$D$15,1,"")</f>
        <v/>
      </c>
      <c r="S54" s="106" t="str">
        <f t="shared" si="4"/>
        <v/>
      </c>
      <c r="T54" s="106" t="str">
        <f t="shared" si="10"/>
        <v/>
      </c>
      <c r="U54" s="125" t="e">
        <f>IF(#REF!=1,IF(#REF!&gt;0,1,0),0)</f>
        <v>#REF!</v>
      </c>
      <c r="V54" s="123" t="e">
        <f>IF(#REF!=1,IF(LEN(#REF!)&gt;0,1,0),0)</f>
        <v>#REF!</v>
      </c>
    </row>
    <row r="55" spans="1:22" ht="36" customHeight="1" x14ac:dyDescent="0.25">
      <c r="A55" s="89">
        <v>99</v>
      </c>
      <c r="B55" s="29"/>
      <c r="C55" s="85"/>
      <c r="D55" s="29"/>
      <c r="E55" s="29"/>
      <c r="F55" s="29"/>
      <c r="G55" s="29"/>
      <c r="H55" s="90"/>
      <c r="I55" s="132">
        <f t="shared" si="8"/>
        <v>0</v>
      </c>
      <c r="J55" s="86">
        <f t="shared" si="0"/>
        <v>0</v>
      </c>
      <c r="K55" s="87"/>
      <c r="L55" s="87"/>
      <c r="M55" s="91"/>
      <c r="N55" s="131">
        <f t="shared" si="2"/>
        <v>0</v>
      </c>
      <c r="O55" s="197"/>
      <c r="P55" s="197"/>
      <c r="Q55" s="131">
        <f t="shared" si="9"/>
        <v>0</v>
      </c>
      <c r="R55" s="105" t="str">
        <f>IF(J55&gt;Pars!$D$15,1,"")</f>
        <v/>
      </c>
      <c r="S55" s="106" t="str">
        <f t="shared" si="4"/>
        <v/>
      </c>
      <c r="T55" s="106" t="str">
        <f t="shared" si="10"/>
        <v/>
      </c>
      <c r="U55" s="125" t="e">
        <f>IF(#REF!=1,IF(#REF!&gt;0,1,0),0)</f>
        <v>#REF!</v>
      </c>
      <c r="V55" s="123" t="e">
        <f>IF(#REF!=1,IF(LEN(#REF!)&gt;0,1,0),0)</f>
        <v>#REF!</v>
      </c>
    </row>
    <row r="56" spans="1:22" ht="36" customHeight="1" x14ac:dyDescent="0.25">
      <c r="A56" s="92">
        <v>100</v>
      </c>
      <c r="B56" s="29"/>
      <c r="C56" s="85"/>
      <c r="D56" s="29"/>
      <c r="E56" s="29"/>
      <c r="F56" s="29"/>
      <c r="G56" s="29"/>
      <c r="H56" s="90"/>
      <c r="I56" s="132">
        <f t="shared" si="8"/>
        <v>0</v>
      </c>
      <c r="J56" s="86">
        <f t="shared" si="0"/>
        <v>0</v>
      </c>
      <c r="K56" s="87"/>
      <c r="L56" s="87"/>
      <c r="M56" s="91"/>
      <c r="N56" s="131">
        <f t="shared" si="2"/>
        <v>0</v>
      </c>
      <c r="O56" s="197"/>
      <c r="P56" s="197"/>
      <c r="Q56" s="131">
        <f t="shared" si="9"/>
        <v>0</v>
      </c>
      <c r="R56" s="105" t="str">
        <f>IF(J56&gt;Pars!$D$15,1,"")</f>
        <v/>
      </c>
      <c r="S56" s="106" t="str">
        <f t="shared" si="4"/>
        <v/>
      </c>
      <c r="T56" s="106" t="str">
        <f t="shared" si="10"/>
        <v/>
      </c>
      <c r="U56" s="125" t="e">
        <f>IF(#REF!=1,IF(#REF!&gt;0,1,0),0)</f>
        <v>#REF!</v>
      </c>
      <c r="V56" s="123" t="e">
        <f>IF(#REF!=1,IF(LEN(#REF!)&gt;0,1,0),0)</f>
        <v>#REF!</v>
      </c>
    </row>
    <row r="57" spans="1:22" ht="36" customHeight="1" x14ac:dyDescent="0.25">
      <c r="N57" s="131">
        <f t="shared" si="2"/>
        <v>0</v>
      </c>
      <c r="O57" s="198"/>
      <c r="P57" s="198"/>
      <c r="U57" s="125" t="e">
        <f>IF(#REF!=1,IF(#REF!&gt;0,1,0),0)</f>
        <v>#REF!</v>
      </c>
      <c r="V57" s="123" t="e">
        <f>IF(#REF!=1,IF(LEN(#REF!)&gt;0,1,0),0)</f>
        <v>#REF!</v>
      </c>
    </row>
    <row r="58" spans="1:22" ht="36" customHeight="1" x14ac:dyDescent="0.25">
      <c r="N58" s="131">
        <f t="shared" si="2"/>
        <v>0</v>
      </c>
      <c r="O58" s="198"/>
      <c r="P58" s="198"/>
      <c r="U58" s="125" t="e">
        <f>IF(#REF!=1,IF(#REF!&gt;0,1,0),0)</f>
        <v>#REF!</v>
      </c>
      <c r="V58" s="123" t="e">
        <f>IF(#REF!=1,IF(LEN(#REF!)&gt;0,1,0),0)</f>
        <v>#REF!</v>
      </c>
    </row>
    <row r="59" spans="1:22" ht="36" customHeight="1" x14ac:dyDescent="0.25">
      <c r="N59" s="131">
        <f t="shared" si="2"/>
        <v>0</v>
      </c>
      <c r="O59" s="198"/>
      <c r="P59" s="198"/>
      <c r="U59" s="125" t="e">
        <f>IF(#REF!=1,IF(#REF!&gt;0,1,0),0)</f>
        <v>#REF!</v>
      </c>
      <c r="V59" s="123" t="e">
        <f>IF(#REF!=1,IF(LEN(#REF!)&gt;0,1,0),0)</f>
        <v>#REF!</v>
      </c>
    </row>
    <row r="60" spans="1:22" ht="36" customHeight="1" x14ac:dyDescent="0.25">
      <c r="N60" s="131">
        <f t="shared" si="2"/>
        <v>0</v>
      </c>
      <c r="O60" s="198"/>
      <c r="P60" s="198"/>
      <c r="U60" s="125" t="e">
        <f>IF(#REF!=1,IF(#REF!&gt;0,1,0),0)</f>
        <v>#REF!</v>
      </c>
      <c r="V60" s="123" t="e">
        <f>IF(#REF!=1,IF(LEN(#REF!)&gt;0,1,0),0)</f>
        <v>#REF!</v>
      </c>
    </row>
    <row r="61" spans="1:22" ht="36" customHeight="1" x14ac:dyDescent="0.25">
      <c r="N61" s="131">
        <f t="shared" si="2"/>
        <v>0</v>
      </c>
      <c r="O61" s="198"/>
      <c r="P61" s="198"/>
      <c r="U61" s="125" t="e">
        <f>IF(#REF!=1,IF(#REF!&gt;0,1,0),0)</f>
        <v>#REF!</v>
      </c>
      <c r="V61" s="123" t="e">
        <f>IF(#REF!=1,IF(LEN(#REF!)&gt;0,1,0),0)</f>
        <v>#REF!</v>
      </c>
    </row>
    <row r="62" spans="1:22" ht="36" customHeight="1" x14ac:dyDescent="0.25">
      <c r="N62" s="131">
        <f t="shared" si="2"/>
        <v>0</v>
      </c>
      <c r="O62" s="198"/>
      <c r="P62" s="198"/>
      <c r="U62" s="125" t="e">
        <f>IF(#REF!=1,IF(#REF!&gt;0,1,0),0)</f>
        <v>#REF!</v>
      </c>
      <c r="V62" s="123" t="e">
        <f>IF(#REF!=1,IF(LEN(#REF!)&gt;0,1,0),0)</f>
        <v>#REF!</v>
      </c>
    </row>
    <row r="63" spans="1:22" ht="36" customHeight="1" x14ac:dyDescent="0.25">
      <c r="N63" s="131">
        <f t="shared" si="2"/>
        <v>0</v>
      </c>
      <c r="O63" s="198"/>
      <c r="P63" s="198"/>
      <c r="U63" s="125" t="e">
        <f>IF(#REF!=1,IF(#REF!&gt;0,1,0),0)</f>
        <v>#REF!</v>
      </c>
      <c r="V63" s="123" t="e">
        <f>IF(#REF!=1,IF(LEN(#REF!)&gt;0,1,0),0)</f>
        <v>#REF!</v>
      </c>
    </row>
    <row r="64" spans="1:22" ht="36" customHeight="1" x14ac:dyDescent="0.25">
      <c r="N64" s="131">
        <f t="shared" si="2"/>
        <v>0</v>
      </c>
      <c r="O64" s="198"/>
      <c r="P64" s="198"/>
      <c r="U64" s="125" t="e">
        <f>IF(#REF!=1,IF(#REF!&gt;0,1,0),0)</f>
        <v>#REF!</v>
      </c>
      <c r="V64" s="123" t="e">
        <f>IF(#REF!=1,IF(LEN(#REF!)&gt;0,1,0),0)</f>
        <v>#REF!</v>
      </c>
    </row>
    <row r="65" spans="14:22" ht="36" customHeight="1" x14ac:dyDescent="0.25">
      <c r="N65" s="131">
        <f t="shared" si="2"/>
        <v>0</v>
      </c>
      <c r="O65" s="198"/>
      <c r="P65" s="198"/>
      <c r="U65" s="125" t="e">
        <f>IF(#REF!=1,IF(#REF!&gt;0,1,0),0)</f>
        <v>#REF!</v>
      </c>
      <c r="V65" s="123" t="e">
        <f>IF(#REF!=1,IF(LEN(#REF!)&gt;0,1,0),0)</f>
        <v>#REF!</v>
      </c>
    </row>
    <row r="66" spans="14:22" ht="36" customHeight="1" x14ac:dyDescent="0.25">
      <c r="N66" s="131">
        <f t="shared" si="2"/>
        <v>0</v>
      </c>
      <c r="O66" s="198"/>
      <c r="P66" s="198"/>
      <c r="U66" s="125" t="e">
        <f>IF(#REF!=1,IF(#REF!&gt;0,1,0),0)</f>
        <v>#REF!</v>
      </c>
      <c r="V66" s="123" t="e">
        <f>IF(#REF!=1,IF(LEN(#REF!)&gt;0,1,0),0)</f>
        <v>#REF!</v>
      </c>
    </row>
    <row r="67" spans="14:22" ht="36" customHeight="1" x14ac:dyDescent="0.25">
      <c r="N67" s="131">
        <f t="shared" si="2"/>
        <v>0</v>
      </c>
      <c r="O67" s="198"/>
      <c r="P67" s="198"/>
      <c r="U67" s="125">
        <f>IF(R17=1,IF(L17&gt;0,1,0),0)</f>
        <v>0</v>
      </c>
      <c r="V67" s="123">
        <f>IF(S17=1,IF(LEN(N17)&gt;0,1,0),0)</f>
        <v>0</v>
      </c>
    </row>
    <row r="68" spans="14:22" ht="36" customHeight="1" x14ac:dyDescent="0.25">
      <c r="N68" s="131">
        <f t="shared" si="2"/>
        <v>0</v>
      </c>
      <c r="O68" s="198"/>
      <c r="P68" s="198"/>
      <c r="U68" s="125">
        <f>IF(R18=1,IF(L18&gt;0,1,0),0)</f>
        <v>0</v>
      </c>
      <c r="V68" s="123">
        <f>IF(S18=1,IF(LEN(N18)&gt;0,1,0),0)</f>
        <v>0</v>
      </c>
    </row>
    <row r="69" spans="14:22" ht="36" customHeight="1" x14ac:dyDescent="0.25">
      <c r="N69" s="131">
        <f t="shared" si="2"/>
        <v>0</v>
      </c>
      <c r="O69" s="198"/>
      <c r="P69" s="198"/>
      <c r="U69" s="125">
        <f>IF(R19=1,IF(L19&gt;0,1,0),0)</f>
        <v>0</v>
      </c>
      <c r="V69" s="123">
        <f>IF(S19=1,IF(LEN(N19)&gt;0,1,0),0)</f>
        <v>0</v>
      </c>
    </row>
    <row r="70" spans="14:22" ht="36" customHeight="1" x14ac:dyDescent="0.25">
      <c r="N70" s="131">
        <f t="shared" si="2"/>
        <v>0</v>
      </c>
      <c r="O70" s="198"/>
      <c r="P70" s="198"/>
      <c r="U70" s="125">
        <f>IF(R20=1,IF(L20&gt;0,1,0),0)</f>
        <v>0</v>
      </c>
      <c r="V70" s="123">
        <f>IF(S20=1,IF(LEN(N20)&gt;0,1,0),0)</f>
        <v>0</v>
      </c>
    </row>
    <row r="71" spans="14:22" ht="36" customHeight="1" x14ac:dyDescent="0.25">
      <c r="N71" s="131">
        <f t="shared" si="2"/>
        <v>0</v>
      </c>
      <c r="O71" s="198"/>
      <c r="P71" s="198"/>
      <c r="U71" s="125">
        <f>IF(R21=1,IF(L21&gt;0,1,0),0)</f>
        <v>0</v>
      </c>
      <c r="V71" s="123">
        <f>IF(S21=1,IF(LEN(N21)&gt;0,1,0),0)</f>
        <v>0</v>
      </c>
    </row>
    <row r="72" spans="14:22" ht="36" customHeight="1" x14ac:dyDescent="0.25">
      <c r="N72" s="131">
        <f t="shared" ref="N72:N106" si="11">M72+J72</f>
        <v>0</v>
      </c>
      <c r="O72" s="198"/>
      <c r="P72" s="198"/>
      <c r="U72" s="125">
        <f t="shared" ref="U72:U106" si="12">IF(R22=1,IF(L22&gt;0,1,0),0)</f>
        <v>0</v>
      </c>
      <c r="V72" s="123">
        <f t="shared" ref="V72:V106" si="13">IF(S22=1,IF(LEN(N22)&gt;0,1,0),0)</f>
        <v>0</v>
      </c>
    </row>
    <row r="73" spans="14:22" ht="36" customHeight="1" x14ac:dyDescent="0.25">
      <c r="N73" s="131">
        <f t="shared" si="11"/>
        <v>0</v>
      </c>
      <c r="O73" s="198"/>
      <c r="P73" s="198"/>
      <c r="U73" s="125">
        <f t="shared" si="12"/>
        <v>0</v>
      </c>
      <c r="V73" s="123">
        <f t="shared" si="13"/>
        <v>0</v>
      </c>
    </row>
    <row r="74" spans="14:22" ht="36" customHeight="1" x14ac:dyDescent="0.25">
      <c r="N74" s="131">
        <f t="shared" si="11"/>
        <v>0</v>
      </c>
      <c r="O74" s="198"/>
      <c r="P74" s="198"/>
      <c r="U74" s="125">
        <f t="shared" si="12"/>
        <v>0</v>
      </c>
      <c r="V74" s="123">
        <f t="shared" si="13"/>
        <v>0</v>
      </c>
    </row>
    <row r="75" spans="14:22" ht="36" customHeight="1" x14ac:dyDescent="0.25">
      <c r="N75" s="131">
        <f t="shared" si="11"/>
        <v>0</v>
      </c>
      <c r="O75" s="198"/>
      <c r="P75" s="198"/>
      <c r="U75" s="125">
        <f t="shared" si="12"/>
        <v>0</v>
      </c>
      <c r="V75" s="123">
        <f t="shared" si="13"/>
        <v>0</v>
      </c>
    </row>
    <row r="76" spans="14:22" ht="36" customHeight="1" x14ac:dyDescent="0.25">
      <c r="N76" s="131">
        <f t="shared" si="11"/>
        <v>0</v>
      </c>
      <c r="O76" s="198"/>
      <c r="P76" s="198"/>
      <c r="U76" s="125">
        <f t="shared" si="12"/>
        <v>0</v>
      </c>
      <c r="V76" s="123">
        <f t="shared" si="13"/>
        <v>0</v>
      </c>
    </row>
    <row r="77" spans="14:22" ht="36" customHeight="1" x14ac:dyDescent="0.25">
      <c r="N77" s="131">
        <f t="shared" si="11"/>
        <v>0</v>
      </c>
      <c r="O77" s="198"/>
      <c r="P77" s="198"/>
      <c r="U77" s="125">
        <f t="shared" si="12"/>
        <v>0</v>
      </c>
      <c r="V77" s="123">
        <f t="shared" si="13"/>
        <v>0</v>
      </c>
    </row>
    <row r="78" spans="14:22" ht="36" customHeight="1" x14ac:dyDescent="0.25">
      <c r="N78" s="131">
        <f t="shared" si="11"/>
        <v>0</v>
      </c>
      <c r="O78" s="198"/>
      <c r="P78" s="198"/>
      <c r="U78" s="125">
        <f t="shared" si="12"/>
        <v>0</v>
      </c>
      <c r="V78" s="123">
        <f t="shared" si="13"/>
        <v>0</v>
      </c>
    </row>
    <row r="79" spans="14:22" ht="36" customHeight="1" x14ac:dyDescent="0.25">
      <c r="N79" s="131">
        <f t="shared" si="11"/>
        <v>0</v>
      </c>
      <c r="O79" s="198"/>
      <c r="P79" s="198"/>
      <c r="U79" s="125">
        <f t="shared" si="12"/>
        <v>0</v>
      </c>
      <c r="V79" s="123">
        <f t="shared" si="13"/>
        <v>0</v>
      </c>
    </row>
    <row r="80" spans="14:22" ht="36" customHeight="1" x14ac:dyDescent="0.25">
      <c r="N80" s="131">
        <f t="shared" si="11"/>
        <v>0</v>
      </c>
      <c r="O80" s="198"/>
      <c r="P80" s="198"/>
      <c r="U80" s="125">
        <f t="shared" si="12"/>
        <v>0</v>
      </c>
      <c r="V80" s="123">
        <f t="shared" si="13"/>
        <v>0</v>
      </c>
    </row>
    <row r="81" spans="14:22" ht="36" customHeight="1" x14ac:dyDescent="0.25">
      <c r="N81" s="131">
        <f t="shared" si="11"/>
        <v>0</v>
      </c>
      <c r="O81" s="198"/>
      <c r="P81" s="198"/>
      <c r="U81" s="125">
        <f t="shared" si="12"/>
        <v>0</v>
      </c>
      <c r="V81" s="123">
        <f t="shared" si="13"/>
        <v>0</v>
      </c>
    </row>
    <row r="82" spans="14:22" ht="36" customHeight="1" x14ac:dyDescent="0.25">
      <c r="N82" s="131">
        <f t="shared" si="11"/>
        <v>0</v>
      </c>
      <c r="O82" s="198"/>
      <c r="P82" s="198"/>
      <c r="U82" s="125">
        <f t="shared" si="12"/>
        <v>0</v>
      </c>
      <c r="V82" s="123">
        <f t="shared" si="13"/>
        <v>0</v>
      </c>
    </row>
    <row r="83" spans="14:22" ht="36" customHeight="1" x14ac:dyDescent="0.25">
      <c r="N83" s="131">
        <f t="shared" si="11"/>
        <v>0</v>
      </c>
      <c r="O83" s="198"/>
      <c r="P83" s="198"/>
      <c r="U83" s="125">
        <f t="shared" si="12"/>
        <v>0</v>
      </c>
      <c r="V83" s="123">
        <f t="shared" si="13"/>
        <v>0</v>
      </c>
    </row>
    <row r="84" spans="14:22" ht="36" customHeight="1" x14ac:dyDescent="0.25">
      <c r="N84" s="131">
        <f t="shared" si="11"/>
        <v>0</v>
      </c>
      <c r="O84" s="198"/>
      <c r="P84" s="198"/>
      <c r="U84" s="125">
        <f t="shared" si="12"/>
        <v>0</v>
      </c>
      <c r="V84" s="123">
        <f t="shared" si="13"/>
        <v>0</v>
      </c>
    </row>
    <row r="85" spans="14:22" ht="36" customHeight="1" x14ac:dyDescent="0.25">
      <c r="N85" s="131">
        <f t="shared" si="11"/>
        <v>0</v>
      </c>
      <c r="O85" s="198"/>
      <c r="P85" s="198"/>
      <c r="U85" s="125">
        <f t="shared" si="12"/>
        <v>0</v>
      </c>
      <c r="V85" s="123">
        <f t="shared" si="13"/>
        <v>0</v>
      </c>
    </row>
    <row r="86" spans="14:22" ht="36" customHeight="1" x14ac:dyDescent="0.25">
      <c r="N86" s="131">
        <f t="shared" si="11"/>
        <v>0</v>
      </c>
      <c r="O86" s="198"/>
      <c r="P86" s="198"/>
      <c r="U86" s="125">
        <f t="shared" si="12"/>
        <v>0</v>
      </c>
      <c r="V86" s="123">
        <f t="shared" si="13"/>
        <v>0</v>
      </c>
    </row>
    <row r="87" spans="14:22" ht="36" customHeight="1" x14ac:dyDescent="0.25">
      <c r="N87" s="131">
        <f t="shared" si="11"/>
        <v>0</v>
      </c>
      <c r="O87" s="198"/>
      <c r="P87" s="198"/>
      <c r="U87" s="125">
        <f t="shared" si="12"/>
        <v>0</v>
      </c>
      <c r="V87" s="123">
        <f t="shared" si="13"/>
        <v>0</v>
      </c>
    </row>
    <row r="88" spans="14:22" ht="36" customHeight="1" x14ac:dyDescent="0.25">
      <c r="N88" s="131">
        <f t="shared" si="11"/>
        <v>0</v>
      </c>
      <c r="O88" s="198"/>
      <c r="P88" s="198"/>
      <c r="U88" s="125">
        <f t="shared" si="12"/>
        <v>0</v>
      </c>
      <c r="V88" s="123">
        <f t="shared" si="13"/>
        <v>0</v>
      </c>
    </row>
    <row r="89" spans="14:22" ht="36" customHeight="1" x14ac:dyDescent="0.25">
      <c r="N89" s="131">
        <f t="shared" si="11"/>
        <v>0</v>
      </c>
      <c r="O89" s="198"/>
      <c r="P89" s="198"/>
      <c r="U89" s="125">
        <f t="shared" si="12"/>
        <v>0</v>
      </c>
      <c r="V89" s="123">
        <f t="shared" si="13"/>
        <v>0</v>
      </c>
    </row>
    <row r="90" spans="14:22" ht="36" customHeight="1" x14ac:dyDescent="0.25">
      <c r="N90" s="131">
        <f t="shared" si="11"/>
        <v>0</v>
      </c>
      <c r="O90" s="198"/>
      <c r="P90" s="198"/>
      <c r="U90" s="125">
        <f t="shared" si="12"/>
        <v>0</v>
      </c>
      <c r="V90" s="123">
        <f t="shared" si="13"/>
        <v>0</v>
      </c>
    </row>
    <row r="91" spans="14:22" ht="36" customHeight="1" x14ac:dyDescent="0.25">
      <c r="N91" s="131">
        <f t="shared" si="11"/>
        <v>0</v>
      </c>
      <c r="O91" s="198"/>
      <c r="P91" s="198"/>
      <c r="U91" s="125">
        <f t="shared" si="12"/>
        <v>0</v>
      </c>
      <c r="V91" s="123">
        <f t="shared" si="13"/>
        <v>0</v>
      </c>
    </row>
    <row r="92" spans="14:22" ht="36" customHeight="1" x14ac:dyDescent="0.25">
      <c r="N92" s="131">
        <f t="shared" si="11"/>
        <v>0</v>
      </c>
      <c r="O92" s="198"/>
      <c r="P92" s="198"/>
      <c r="U92" s="125">
        <f t="shared" si="12"/>
        <v>0</v>
      </c>
      <c r="V92" s="123">
        <f t="shared" si="13"/>
        <v>0</v>
      </c>
    </row>
    <row r="93" spans="14:22" ht="36" customHeight="1" x14ac:dyDescent="0.25">
      <c r="N93" s="131">
        <f t="shared" si="11"/>
        <v>0</v>
      </c>
      <c r="O93" s="198"/>
      <c r="P93" s="198"/>
      <c r="U93" s="125">
        <f t="shared" si="12"/>
        <v>0</v>
      </c>
      <c r="V93" s="123">
        <f t="shared" si="13"/>
        <v>0</v>
      </c>
    </row>
    <row r="94" spans="14:22" ht="36" customHeight="1" x14ac:dyDescent="0.25">
      <c r="N94" s="131">
        <f t="shared" si="11"/>
        <v>0</v>
      </c>
      <c r="O94" s="198"/>
      <c r="P94" s="198"/>
      <c r="U94" s="125">
        <f t="shared" si="12"/>
        <v>0</v>
      </c>
      <c r="V94" s="123">
        <f t="shared" si="13"/>
        <v>0</v>
      </c>
    </row>
    <row r="95" spans="14:22" ht="36" customHeight="1" x14ac:dyDescent="0.25">
      <c r="N95" s="131">
        <f t="shared" si="11"/>
        <v>0</v>
      </c>
      <c r="O95" s="198"/>
      <c r="P95" s="198"/>
      <c r="U95" s="125">
        <f t="shared" si="12"/>
        <v>0</v>
      </c>
      <c r="V95" s="123">
        <f t="shared" si="13"/>
        <v>0</v>
      </c>
    </row>
    <row r="96" spans="14:22" ht="36" customHeight="1" x14ac:dyDescent="0.25">
      <c r="N96" s="131">
        <f t="shared" si="11"/>
        <v>0</v>
      </c>
      <c r="O96" s="198"/>
      <c r="P96" s="198"/>
      <c r="U96" s="125">
        <f t="shared" si="12"/>
        <v>0</v>
      </c>
      <c r="V96" s="123">
        <f t="shared" si="13"/>
        <v>0</v>
      </c>
    </row>
    <row r="97" spans="14:22" ht="36" customHeight="1" x14ac:dyDescent="0.25">
      <c r="N97" s="131">
        <f t="shared" si="11"/>
        <v>0</v>
      </c>
      <c r="O97" s="198"/>
      <c r="P97" s="198"/>
      <c r="U97" s="125">
        <f t="shared" si="12"/>
        <v>0</v>
      </c>
      <c r="V97" s="123">
        <f t="shared" si="13"/>
        <v>0</v>
      </c>
    </row>
    <row r="98" spans="14:22" ht="36" customHeight="1" x14ac:dyDescent="0.25">
      <c r="N98" s="131">
        <f t="shared" si="11"/>
        <v>0</v>
      </c>
      <c r="O98" s="198"/>
      <c r="P98" s="198"/>
      <c r="U98" s="125">
        <f t="shared" si="12"/>
        <v>0</v>
      </c>
      <c r="V98" s="123">
        <f t="shared" si="13"/>
        <v>0</v>
      </c>
    </row>
    <row r="99" spans="14:22" ht="36" customHeight="1" x14ac:dyDescent="0.25">
      <c r="N99" s="131">
        <f t="shared" si="11"/>
        <v>0</v>
      </c>
      <c r="O99" s="198"/>
      <c r="P99" s="198"/>
      <c r="U99" s="125">
        <f t="shared" si="12"/>
        <v>0</v>
      </c>
      <c r="V99" s="123">
        <f t="shared" si="13"/>
        <v>0</v>
      </c>
    </row>
    <row r="100" spans="14:22" ht="36" customHeight="1" x14ac:dyDescent="0.25">
      <c r="N100" s="131">
        <f t="shared" si="11"/>
        <v>0</v>
      </c>
      <c r="O100" s="198"/>
      <c r="P100" s="198"/>
      <c r="U100" s="125">
        <f t="shared" si="12"/>
        <v>0</v>
      </c>
      <c r="V100" s="123">
        <f t="shared" si="13"/>
        <v>0</v>
      </c>
    </row>
    <row r="101" spans="14:22" ht="36" customHeight="1" x14ac:dyDescent="0.25">
      <c r="N101" s="131">
        <f t="shared" si="11"/>
        <v>0</v>
      </c>
      <c r="O101" s="198"/>
      <c r="P101" s="198"/>
      <c r="U101" s="125">
        <f t="shared" si="12"/>
        <v>0</v>
      </c>
      <c r="V101" s="123">
        <f t="shared" si="13"/>
        <v>0</v>
      </c>
    </row>
    <row r="102" spans="14:22" ht="36" customHeight="1" x14ac:dyDescent="0.25">
      <c r="N102" s="131">
        <f t="shared" si="11"/>
        <v>0</v>
      </c>
      <c r="O102" s="198"/>
      <c r="P102" s="198"/>
      <c r="U102" s="125">
        <f t="shared" si="12"/>
        <v>0</v>
      </c>
      <c r="V102" s="123">
        <f t="shared" si="13"/>
        <v>0</v>
      </c>
    </row>
    <row r="103" spans="14:22" ht="36" customHeight="1" x14ac:dyDescent="0.25">
      <c r="N103" s="131">
        <f t="shared" si="11"/>
        <v>0</v>
      </c>
      <c r="O103" s="198"/>
      <c r="P103" s="198"/>
      <c r="U103" s="125">
        <f t="shared" si="12"/>
        <v>0</v>
      </c>
      <c r="V103" s="123">
        <f t="shared" si="13"/>
        <v>0</v>
      </c>
    </row>
    <row r="104" spans="14:22" ht="36" customHeight="1" x14ac:dyDescent="0.25">
      <c r="N104" s="131">
        <f t="shared" si="11"/>
        <v>0</v>
      </c>
      <c r="O104" s="198"/>
      <c r="P104" s="198"/>
      <c r="U104" s="125">
        <f t="shared" si="12"/>
        <v>0</v>
      </c>
      <c r="V104" s="123">
        <f t="shared" si="13"/>
        <v>0</v>
      </c>
    </row>
    <row r="105" spans="14:22" ht="36" customHeight="1" x14ac:dyDescent="0.25">
      <c r="N105" s="131">
        <f t="shared" si="11"/>
        <v>0</v>
      </c>
      <c r="O105" s="198"/>
      <c r="P105" s="198"/>
      <c r="U105" s="125">
        <f t="shared" si="12"/>
        <v>0</v>
      </c>
      <c r="V105" s="123">
        <f t="shared" si="13"/>
        <v>0</v>
      </c>
    </row>
    <row r="106" spans="14:22" ht="36" customHeight="1" x14ac:dyDescent="0.25">
      <c r="N106" s="131">
        <f t="shared" si="11"/>
        <v>0</v>
      </c>
      <c r="O106" s="198"/>
      <c r="P106" s="198"/>
      <c r="U106" s="125">
        <f t="shared" si="12"/>
        <v>0</v>
      </c>
      <c r="V106" s="123">
        <f t="shared" si="13"/>
        <v>0</v>
      </c>
    </row>
    <row r="450" spans="1:3" ht="29.45" customHeight="1" x14ac:dyDescent="0.25">
      <c r="A450" s="21" t="str">
        <f>fx!B3</f>
        <v>EUR</v>
      </c>
      <c r="B450" s="21" t="str">
        <f>fx!C3</f>
        <v>EURO</v>
      </c>
      <c r="C450" s="21">
        <f>fx!D3</f>
        <v>1</v>
      </c>
    </row>
    <row r="451" spans="1:3" ht="29.45" customHeight="1" x14ac:dyDescent="0.25">
      <c r="A451" s="21" t="str">
        <f>fx!B4</f>
        <v>USD</v>
      </c>
      <c r="B451" s="21" t="str">
        <f>fx!C4</f>
        <v>US dollar</v>
      </c>
      <c r="C451" s="21">
        <f>fx!D4</f>
        <v>1.2296</v>
      </c>
    </row>
    <row r="452" spans="1:3" ht="29.45" customHeight="1" x14ac:dyDescent="0.25">
      <c r="A452" s="21" t="str">
        <f>fx!B5</f>
        <v>GBP</v>
      </c>
      <c r="B452" s="21" t="str">
        <f>fx!C5</f>
        <v>Pound sterling</v>
      </c>
      <c r="C452" s="21">
        <f>fx!D5</f>
        <v>0.90159999999999996</v>
      </c>
    </row>
    <row r="453" spans="1:3" ht="29.45" customHeight="1" x14ac:dyDescent="0.25">
      <c r="A453" s="21" t="str">
        <f>fx!B6</f>
        <v>CNY</v>
      </c>
      <c r="B453" s="21" t="str">
        <f>fx!C6</f>
        <v>Chinese yuan renminbi</v>
      </c>
      <c r="C453" s="21">
        <f>fx!D6</f>
        <v>7.9484000000000004</v>
      </c>
    </row>
    <row r="454" spans="1:3" ht="29.45" customHeight="1" x14ac:dyDescent="0.25">
      <c r="A454" s="21" t="str">
        <f>fx!B7</f>
        <v>AUD</v>
      </c>
      <c r="B454" s="21" t="str">
        <f>fx!C7</f>
        <v>Australian dollar</v>
      </c>
      <c r="C454" s="21">
        <f>fx!D7</f>
        <v>1.5928</v>
      </c>
    </row>
    <row r="455" spans="1:3" ht="29.45" customHeight="1" x14ac:dyDescent="0.25">
      <c r="A455" s="21" t="str">
        <f>fx!B8</f>
        <v>BGN</v>
      </c>
      <c r="B455" s="21" t="str">
        <f>fx!C8</f>
        <v>Bulgarian lev</v>
      </c>
      <c r="C455" s="21">
        <f>fx!D8</f>
        <v>1.9558</v>
      </c>
    </row>
    <row r="456" spans="1:3" ht="29.45" customHeight="1" x14ac:dyDescent="0.25">
      <c r="A456" s="21" t="str">
        <f>fx!B9</f>
        <v>BRL</v>
      </c>
      <c r="B456" s="21" t="str">
        <f>fx!C9</f>
        <v>Brazilian real</v>
      </c>
      <c r="C456" s="21">
        <f>fx!D9</f>
        <v>6.3240999999999996</v>
      </c>
    </row>
    <row r="457" spans="1:3" ht="29.45" customHeight="1" x14ac:dyDescent="0.25">
      <c r="A457" s="21" t="str">
        <f>fx!B10</f>
        <v>CAD</v>
      </c>
      <c r="B457" s="21" t="str">
        <f>fx!C10</f>
        <v>Canadian dollar</v>
      </c>
      <c r="C457" s="21">
        <f>fx!D10</f>
        <v>1.5621</v>
      </c>
    </row>
    <row r="458" spans="1:3" ht="29.45" customHeight="1" x14ac:dyDescent="0.25">
      <c r="A458" s="21" t="str">
        <f>fx!B11</f>
        <v>CHF</v>
      </c>
      <c r="B458" s="21" t="str">
        <f>fx!C11</f>
        <v>Swiss franc</v>
      </c>
      <c r="C458" s="21">
        <f>fx!D11</f>
        <v>1.0810999999999999</v>
      </c>
    </row>
    <row r="459" spans="1:3" ht="29.45" customHeight="1" x14ac:dyDescent="0.25">
      <c r="A459" s="21" t="str">
        <f>fx!B12</f>
        <v>CZK</v>
      </c>
      <c r="B459" s="21" t="str">
        <f>fx!C12</f>
        <v>Czech koruna</v>
      </c>
      <c r="C459" s="21">
        <f>fx!D12</f>
        <v>26.140999999999998</v>
      </c>
    </row>
    <row r="460" spans="1:3" ht="29.45" customHeight="1" x14ac:dyDescent="0.25">
      <c r="A460" s="21" t="str">
        <f>fx!B13</f>
        <v>DKK</v>
      </c>
      <c r="B460" s="21" t="str">
        <f>fx!C13</f>
        <v>Danish krone</v>
      </c>
      <c r="C460" s="21">
        <f>fx!D13</f>
        <v>7.4379</v>
      </c>
    </row>
    <row r="461" spans="1:3" ht="29.45" customHeight="1" x14ac:dyDescent="0.25">
      <c r="A461" s="21" t="str">
        <f>fx!B14</f>
        <v>HKD</v>
      </c>
      <c r="B461" s="21" t="str">
        <f>fx!C14</f>
        <v>Hong Kong dollar</v>
      </c>
      <c r="C461" s="21">
        <f>fx!D14</f>
        <v>9.5329999999999995</v>
      </c>
    </row>
    <row r="462" spans="1:3" ht="29.45" customHeight="1" x14ac:dyDescent="0.25">
      <c r="A462" s="21" t="str">
        <f>fx!B15</f>
        <v>HRK</v>
      </c>
      <c r="B462" s="21" t="str">
        <f>fx!C15</f>
        <v>Croatian kuna</v>
      </c>
      <c r="C462" s="21">
        <f>fx!D15</f>
        <v>7.5564999999999998</v>
      </c>
    </row>
    <row r="463" spans="1:3" ht="29.45" customHeight="1" x14ac:dyDescent="0.25">
      <c r="A463" s="21" t="str">
        <f>fx!B16</f>
        <v>HUF</v>
      </c>
      <c r="B463" s="21" t="str">
        <f>fx!C16</f>
        <v>Hungarian forint</v>
      </c>
      <c r="C463" s="21">
        <f>fx!D16</f>
        <v>361.32</v>
      </c>
    </row>
    <row r="464" spans="1:3" ht="29.45" customHeight="1" x14ac:dyDescent="0.25">
      <c r="A464" s="21" t="str">
        <f>fx!B17</f>
        <v>IDR</v>
      </c>
      <c r="B464" s="21" t="str">
        <f>fx!C17</f>
        <v>Indonesian rupiah</v>
      </c>
      <c r="C464" s="21">
        <f>fx!D17</f>
        <v>17062.669999999998</v>
      </c>
    </row>
    <row r="465" spans="1:3" ht="29.45" customHeight="1" x14ac:dyDescent="0.25">
      <c r="A465" s="21" t="str">
        <f>fx!B18</f>
        <v>ILS</v>
      </c>
      <c r="B465" s="21" t="str">
        <f>fx!C18</f>
        <v>Israeli shekel</v>
      </c>
      <c r="C465" s="21">
        <f>fx!D18</f>
        <v>3.9430000000000001</v>
      </c>
    </row>
    <row r="466" spans="1:3" ht="29.45" customHeight="1" x14ac:dyDescent="0.25">
      <c r="A466" s="21" t="str">
        <f>fx!B19</f>
        <v>INR</v>
      </c>
      <c r="B466" s="21" t="str">
        <f>fx!C19</f>
        <v>Indian rupee</v>
      </c>
      <c r="C466" s="21">
        <f>fx!D19</f>
        <v>89.789000000000001</v>
      </c>
    </row>
    <row r="467" spans="1:3" ht="29.45" customHeight="1" x14ac:dyDescent="0.25">
      <c r="A467" s="21" t="str">
        <f>fx!B20</f>
        <v>JPY</v>
      </c>
      <c r="B467" s="21" t="str">
        <f>fx!C20</f>
        <v>Japanese yen</v>
      </c>
      <c r="C467" s="21">
        <f>fx!D20</f>
        <v>126.62</v>
      </c>
    </row>
    <row r="468" spans="1:3" ht="29.45" customHeight="1" x14ac:dyDescent="0.25">
      <c r="A468" s="21" t="str">
        <f>fx!B21</f>
        <v>KRW</v>
      </c>
      <c r="B468" s="21" t="str">
        <f>fx!C21</f>
        <v>South Korean won</v>
      </c>
      <c r="C468" s="21">
        <f>fx!D21</f>
        <v>1332.03</v>
      </c>
    </row>
    <row r="469" spans="1:3" ht="29.45" customHeight="1" x14ac:dyDescent="0.25">
      <c r="A469" s="21" t="str">
        <f>fx!B22</f>
        <v>MXN</v>
      </c>
      <c r="B469" s="21" t="str">
        <f>fx!C22</f>
        <v>Mexican peso</v>
      </c>
      <c r="C469" s="21">
        <f>fx!D22</f>
        <v>24.303100000000001</v>
      </c>
    </row>
    <row r="470" spans="1:3" ht="29.45" customHeight="1" x14ac:dyDescent="0.25">
      <c r="A470" s="21" t="str">
        <f>fx!B23</f>
        <v>MYR</v>
      </c>
      <c r="B470" s="21" t="str">
        <f>fx!C23</f>
        <v>Malaysian ringgit</v>
      </c>
      <c r="C470" s="21">
        <f>fx!D23</f>
        <v>4.9264000000000001</v>
      </c>
    </row>
    <row r="471" spans="1:3" ht="29.45" customHeight="1" x14ac:dyDescent="0.25">
      <c r="A471" s="21" t="str">
        <f>fx!B24</f>
        <v>NOK</v>
      </c>
      <c r="B471" s="21" t="str">
        <f>fx!C24</f>
        <v>Norwegian krone</v>
      </c>
      <c r="C471" s="21">
        <f>fx!D24</f>
        <v>10.444000000000001</v>
      </c>
    </row>
    <row r="472" spans="1:3" ht="29.45" customHeight="1" x14ac:dyDescent="0.25">
      <c r="A472" s="21" t="str">
        <f>fx!B25</f>
        <v>NZD</v>
      </c>
      <c r="B472" s="21" t="str">
        <f>fx!C25</f>
        <v>New Zealand dollar</v>
      </c>
      <c r="C472" s="21">
        <f>fx!D25</f>
        <v>1.7064999999999999</v>
      </c>
    </row>
    <row r="473" spans="1:3" ht="29.45" customHeight="1" x14ac:dyDescent="0.25">
      <c r="A473" s="21" t="str">
        <f>fx!B26</f>
        <v>PHP</v>
      </c>
      <c r="B473" s="21" t="str">
        <f>fx!C26</f>
        <v>Philippine peso</v>
      </c>
      <c r="C473" s="21">
        <f>fx!D26</f>
        <v>59.058</v>
      </c>
    </row>
    <row r="474" spans="1:3" ht="29.45" customHeight="1" x14ac:dyDescent="0.25">
      <c r="A474" s="21" t="str">
        <f>fx!B27</f>
        <v>PLN</v>
      </c>
      <c r="B474" s="21" t="str">
        <f>fx!C27</f>
        <v>Polish zloty</v>
      </c>
      <c r="C474" s="21">
        <f>fx!D27</f>
        <v>4.5475000000000003</v>
      </c>
    </row>
    <row r="475" spans="1:3" ht="29.45" customHeight="1" x14ac:dyDescent="0.25">
      <c r="A475" s="21" t="str">
        <f>fx!B28</f>
        <v>RON</v>
      </c>
      <c r="B475" s="21" t="str">
        <f>fx!C28</f>
        <v>Romanian leu</v>
      </c>
      <c r="C475" s="21">
        <f>fx!D28</f>
        <v>4.8712999999999997</v>
      </c>
    </row>
    <row r="476" spans="1:3" ht="29.45" customHeight="1" x14ac:dyDescent="0.25">
      <c r="A476" s="21" t="str">
        <f>fx!B29</f>
        <v>RUB</v>
      </c>
      <c r="B476" s="21" t="str">
        <f>fx!C29</f>
        <v>Russian rouble</v>
      </c>
      <c r="C476" s="21">
        <f>fx!D29</f>
        <v>90.341999999999999</v>
      </c>
    </row>
    <row r="477" spans="1:3" ht="29.45" customHeight="1" x14ac:dyDescent="0.25">
      <c r="A477" s="21" t="str">
        <f>fx!B30</f>
        <v>SEK</v>
      </c>
      <c r="B477" s="21" t="str">
        <f>fx!C30</f>
        <v>Swedish krona</v>
      </c>
      <c r="C477" s="21">
        <f>fx!D30</f>
        <v>10.089499999999999</v>
      </c>
    </row>
    <row r="478" spans="1:3" ht="29.45" customHeight="1" x14ac:dyDescent="0.25">
      <c r="A478" s="21" t="str">
        <f>fx!B31</f>
        <v>SGD</v>
      </c>
      <c r="B478" s="21" t="str">
        <f>fx!C31</f>
        <v>Singapore dollar</v>
      </c>
      <c r="C478" s="21">
        <f>fx!D31</f>
        <v>1.6197999999999999</v>
      </c>
    </row>
    <row r="479" spans="1:3" ht="29.45" customHeight="1" x14ac:dyDescent="0.25">
      <c r="A479" s="21" t="str">
        <f>fx!B32</f>
        <v>THB</v>
      </c>
      <c r="B479" s="21" t="str">
        <f>fx!C32</f>
        <v>Thai baht</v>
      </c>
      <c r="C479" s="21">
        <f>fx!D32</f>
        <v>36.728000000000002</v>
      </c>
    </row>
    <row r="480" spans="1:3" ht="29.45" customHeight="1" x14ac:dyDescent="0.25">
      <c r="A480" s="21" t="str">
        <f>fx!B33</f>
        <v>TRY</v>
      </c>
      <c r="B480" s="21" t="str">
        <f>fx!C33</f>
        <v>Turkish lira</v>
      </c>
      <c r="C480" s="21">
        <f>fx!D33</f>
        <v>9.0579000000000001</v>
      </c>
    </row>
    <row r="481" spans="1:3" ht="29.45" customHeight="1" x14ac:dyDescent="0.25">
      <c r="A481" s="21" t="str">
        <f>fx!B34</f>
        <v>ZAR</v>
      </c>
      <c r="B481" s="21" t="str">
        <f>fx!C34</f>
        <v>South African rand</v>
      </c>
      <c r="C481" s="21">
        <f>fx!D34</f>
        <v>17.921399999999998</v>
      </c>
    </row>
    <row r="482" spans="1:3" ht="29.45" customHeight="1" x14ac:dyDescent="0.25">
      <c r="A482" s="21">
        <f>fx!B35</f>
        <v>0</v>
      </c>
      <c r="B482" s="21">
        <f>fx!C35</f>
        <v>0</v>
      </c>
      <c r="C482" s="21">
        <f>fx!D35</f>
        <v>0</v>
      </c>
    </row>
    <row r="483" spans="1:3" ht="29.45" customHeight="1" x14ac:dyDescent="0.25">
      <c r="A483" s="21">
        <f>fx!B36</f>
        <v>0</v>
      </c>
      <c r="B483" s="21">
        <f>fx!C36</f>
        <v>0</v>
      </c>
      <c r="C483" s="21">
        <f>fx!D36</f>
        <v>0</v>
      </c>
    </row>
    <row r="484" spans="1:3" ht="29.45" customHeight="1" x14ac:dyDescent="0.25">
      <c r="A484" s="21">
        <f>fx!B37</f>
        <v>0</v>
      </c>
      <c r="B484" s="21">
        <f>fx!C37</f>
        <v>0</v>
      </c>
      <c r="C484" s="21">
        <f>fx!D37</f>
        <v>0</v>
      </c>
    </row>
    <row r="485" spans="1:3" ht="29.45" customHeight="1" x14ac:dyDescent="0.25">
      <c r="A485" s="21">
        <f>fx!B38</f>
        <v>0</v>
      </c>
      <c r="B485" s="21">
        <f>fx!C38</f>
        <v>0</v>
      </c>
      <c r="C485" s="21">
        <f>fx!D38</f>
        <v>0</v>
      </c>
    </row>
    <row r="486" spans="1:3" ht="29.45" customHeight="1" x14ac:dyDescent="0.25">
      <c r="A486" s="21">
        <f>fx!B39</f>
        <v>0</v>
      </c>
      <c r="B486" s="21">
        <f>fx!C39</f>
        <v>0</v>
      </c>
      <c r="C486" s="21">
        <f>fx!D39</f>
        <v>0</v>
      </c>
    </row>
    <row r="487" spans="1:3" ht="29.45" customHeight="1" x14ac:dyDescent="0.25">
      <c r="A487" s="21">
        <f>fx!B40</f>
        <v>0</v>
      </c>
      <c r="B487" s="21">
        <f>fx!C40</f>
        <v>0</v>
      </c>
      <c r="C487" s="21">
        <f>fx!D40</f>
        <v>0</v>
      </c>
    </row>
    <row r="488" spans="1:3" ht="29.45" customHeight="1" x14ac:dyDescent="0.25">
      <c r="A488" s="21">
        <f>fx!B41</f>
        <v>0</v>
      </c>
      <c r="B488" s="21">
        <f>fx!C41</f>
        <v>0</v>
      </c>
      <c r="C488" s="21">
        <f>fx!D41</f>
        <v>0</v>
      </c>
    </row>
    <row r="489" spans="1:3" ht="29.45" customHeight="1" x14ac:dyDescent="0.25">
      <c r="A489" s="21">
        <f>fx!B42</f>
        <v>0</v>
      </c>
      <c r="B489" s="21">
        <f>fx!C42</f>
        <v>0</v>
      </c>
      <c r="C489" s="21">
        <f>fx!D42</f>
        <v>0</v>
      </c>
    </row>
    <row r="490" spans="1:3" ht="29.45" customHeight="1" x14ac:dyDescent="0.25">
      <c r="A490" s="21">
        <f>fx!B43</f>
        <v>0</v>
      </c>
      <c r="B490" s="21">
        <f>fx!C43</f>
        <v>0</v>
      </c>
      <c r="C490" s="21">
        <f>fx!D43</f>
        <v>0</v>
      </c>
    </row>
    <row r="491" spans="1:3" ht="29.45" customHeight="1" x14ac:dyDescent="0.25">
      <c r="A491" s="21">
        <f>fx!B44</f>
        <v>0</v>
      </c>
      <c r="B491" s="21">
        <f>fx!C44</f>
        <v>0</v>
      </c>
      <c r="C491" s="21">
        <f>fx!D44</f>
        <v>0</v>
      </c>
    </row>
  </sheetData>
  <sheetProtection password="CCF7" sheet="1" objects="1" scenarios="1" formatRows="0" selectLockedCells="1"/>
  <mergeCells count="18">
    <mergeCell ref="Q4:Q6"/>
    <mergeCell ref="D5:D6"/>
    <mergeCell ref="E5:E6"/>
    <mergeCell ref="F5:F6"/>
    <mergeCell ref="G5:J5"/>
    <mergeCell ref="K5:K6"/>
    <mergeCell ref="L5:L6"/>
    <mergeCell ref="B2:L2"/>
    <mergeCell ref="M2:N2"/>
    <mergeCell ref="B1:M1"/>
    <mergeCell ref="M3:N3"/>
    <mergeCell ref="A4:A6"/>
    <mergeCell ref="B4:B6"/>
    <mergeCell ref="D4:J4"/>
    <mergeCell ref="K4:L4"/>
    <mergeCell ref="M4:M6"/>
    <mergeCell ref="C4:C16"/>
    <mergeCell ref="N4:N6"/>
  </mergeCells>
  <conditionalFormatting sqref="K17:K56">
    <cfRule type="expression" dxfId="25" priority="16">
      <formula>IF($J17&gt;30000,IF(LEN($K17)=0,TRUE,FALSE),FALSE)</formula>
    </cfRule>
  </conditionalFormatting>
  <conditionalFormatting sqref="L17:L56">
    <cfRule type="expression" dxfId="24" priority="15">
      <formula>IF($J17&gt;30000,IF(LEN($L17)=0,TRUE,FALSE),FALSE)</formula>
    </cfRule>
  </conditionalFormatting>
  <conditionalFormatting sqref="R3:T3">
    <cfRule type="cellIs" dxfId="23" priority="13" operator="greaterThan">
      <formula>0</formula>
    </cfRule>
  </conditionalFormatting>
  <conditionalFormatting sqref="R7:T7">
    <cfRule type="expression" dxfId="22" priority="12" stopIfTrue="1">
      <formula>IF(IFERROR(R7-U7,0)&gt;0,TRUE,FALSE)</formula>
    </cfRule>
  </conditionalFormatting>
  <conditionalFormatting sqref="R17:T56">
    <cfRule type="expression" dxfId="21" priority="17" stopIfTrue="1">
      <formula>IF(IFERROR(R17-U67,0)&gt;0,TRUE,FALSE)</formula>
    </cfRule>
  </conditionalFormatting>
  <conditionalFormatting sqref="R8:R16">
    <cfRule type="expression" dxfId="20" priority="9" stopIfTrue="1">
      <formula>IF(IFERROR(R8-U8,0)&gt;0,TRUE,FALSE)</formula>
    </cfRule>
  </conditionalFormatting>
  <conditionalFormatting sqref="S8:S16">
    <cfRule type="expression" dxfId="19" priority="8" stopIfTrue="1">
      <formula>IF(IFERROR(S8-V8,0)&gt;0,TRUE,FALSE)</formula>
    </cfRule>
  </conditionalFormatting>
  <conditionalFormatting sqref="D7:E16">
    <cfRule type="expression" dxfId="18" priority="6" stopIfTrue="1">
      <formula>IF(LEN($B7)=0,FALSE,IF(LEN(D7)=0,TRUE,FALSE))</formula>
    </cfRule>
  </conditionalFormatting>
  <conditionalFormatting sqref="G7:H16">
    <cfRule type="expression" dxfId="17" priority="5" stopIfTrue="1">
      <formula>IF(LEN($B7)=0,FALSE,IF(LEN(G7)=0,TRUE,FALSE))</formula>
    </cfRule>
  </conditionalFormatting>
  <conditionalFormatting sqref="K7:L16">
    <cfRule type="expression" dxfId="16" priority="4">
      <formula>IF(INT($R7)=1,IF(LEN($K7)=0,TRUE,FALSE),FALSE)</formula>
    </cfRule>
  </conditionalFormatting>
  <conditionalFormatting sqref="F7:F16">
    <cfRule type="colorScale" priority="3">
      <colorScale>
        <cfvo type="min"/>
        <cfvo type="max"/>
        <color rgb="FFFF7128"/>
        <color rgb="FFFFEF9C"/>
      </colorScale>
    </cfRule>
  </conditionalFormatting>
  <conditionalFormatting sqref="F7:F16">
    <cfRule type="expression" dxfId="15" priority="2" stopIfTrue="1">
      <formula>IF(INT($R7)=1,IF(LEN($F7)=0,TRUE,FALSE),FALSE)</formula>
    </cfRule>
  </conditionalFormatting>
  <conditionalFormatting sqref="T8:T16">
    <cfRule type="expression" dxfId="14" priority="1" stopIfTrue="1">
      <formula>IF(IFERROR(T8-W8,0)&gt;0,TRUE,FALSE)</formula>
    </cfRule>
  </conditionalFormatting>
  <dataValidations count="3">
    <dataValidation type="list" allowBlank="1" showInputMessage="1" showErrorMessage="1" prompt="Επιλέξετε το νόμισμα προσφοράς_x000a_" sqref="G7:G56">
      <formula1>$A$450:$A$491</formula1>
    </dataValidation>
    <dataValidation type="whole" allowBlank="1" showInputMessage="1" showErrorMessage="1" sqref="Q7:Q56 C17:C56">
      <formula1>0</formula1>
      <formula2>9999999</formula2>
    </dataValidation>
    <dataValidation type="whole" allowBlank="1" showInputMessage="1" showErrorMessage="1" sqref="H7:H56 L7:M56 J7:J56">
      <formula1>-999999999</formula1>
      <formula2>999999999</formula2>
    </dataValidation>
  </dataValidations>
  <pageMargins left="0" right="0" top="0" bottom="0.39370078740157483" header="0.31496062992125984" footer="0"/>
  <pageSetup paperSize="9" scale="76" orientation="landscape" r:id="rId1"/>
  <headerFooter>
    <oddFooter>&amp;L&amp;F/&amp;A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sheetPr>
  <dimension ref="A1:AF541"/>
  <sheetViews>
    <sheetView showRowColHeaders="0" view="pageBreakPreview" zoomScale="85" zoomScaleSheetLayoutView="85" workbookViewId="0">
      <pane ySplit="6" topLeftCell="A63" activePane="bottomLeft" state="frozen"/>
      <selection pane="bottomLeft" activeCell="B66" sqref="B66"/>
    </sheetView>
  </sheetViews>
  <sheetFormatPr defaultColWidth="8.85546875" defaultRowHeight="29.45" customHeight="1" x14ac:dyDescent="0.25"/>
  <cols>
    <col min="1" max="1" width="4.140625" style="21" customWidth="1"/>
    <col min="2" max="2" width="37.7109375" style="72" customWidth="1"/>
    <col min="3" max="3" width="17.42578125" style="72" customWidth="1"/>
    <col min="4" max="4" width="6.5703125" style="72" customWidth="1"/>
    <col min="5" max="5" width="12" style="72" customWidth="1"/>
    <col min="6" max="6" width="8.28515625" style="72" customWidth="1"/>
    <col min="7" max="7" width="9.42578125" style="72" customWidth="1"/>
    <col min="8" max="8" width="4.85546875" style="72" customWidth="1"/>
    <col min="9" max="9" width="11.140625" style="72" customWidth="1"/>
    <col min="10" max="10" width="5.42578125" style="72" customWidth="1"/>
    <col min="11" max="11" width="13.42578125" style="72" customWidth="1"/>
    <col min="12" max="12" width="11.85546875" style="72" customWidth="1"/>
    <col min="13" max="13" width="10.28515625" style="72" customWidth="1"/>
    <col min="14" max="14" width="11.42578125" style="72" customWidth="1"/>
    <col min="15" max="15" width="15.28515625" style="72" customWidth="1"/>
    <col min="16" max="16" width="10.85546875" style="72" customWidth="1"/>
    <col min="17" max="17" width="9.85546875" style="21" customWidth="1"/>
    <col min="18" max="18" width="2.7109375" style="21" customWidth="1"/>
    <col min="19" max="19" width="3.42578125" style="21" customWidth="1"/>
    <col min="20" max="20" width="4" style="128" customWidth="1"/>
    <col min="21" max="21" width="5.85546875" style="128" customWidth="1"/>
    <col min="22" max="22" width="9.7109375" style="129" customWidth="1"/>
    <col min="23" max="29" width="8.85546875" style="72"/>
    <col min="30" max="30" width="5.140625" style="73" customWidth="1"/>
    <col min="31" max="31" width="7.5703125" style="73" customWidth="1"/>
    <col min="32" max="16384" width="8.85546875" style="72"/>
  </cols>
  <sheetData>
    <row r="1" spans="1:32" ht="51" customHeight="1" x14ac:dyDescent="0.25">
      <c r="B1" s="331" t="s">
        <v>210</v>
      </c>
      <c r="C1" s="331"/>
      <c r="D1" s="331"/>
      <c r="E1" s="331"/>
      <c r="F1" s="331"/>
      <c r="G1" s="331"/>
      <c r="H1" s="331"/>
      <c r="I1" s="331"/>
      <c r="J1" s="331"/>
      <c r="K1" s="331"/>
      <c r="L1" s="331"/>
      <c r="M1" s="331"/>
      <c r="N1" s="331"/>
      <c r="O1" s="150"/>
      <c r="P1" s="377" t="str">
        <f>ΣΥΝΟΛΙΚΑ!A1</f>
        <v>Ver.5- 26/03/2021</v>
      </c>
      <c r="Q1" s="377"/>
    </row>
    <row r="2" spans="1:32" ht="15.6" customHeight="1" x14ac:dyDescent="0.25">
      <c r="A2" s="74"/>
      <c r="B2" s="327">
        <f>ΣΥΝΟΛΙΚΑ!E4</f>
        <v>0</v>
      </c>
      <c r="C2" s="327"/>
      <c r="D2" s="327"/>
      <c r="E2" s="327"/>
      <c r="F2" s="327"/>
      <c r="G2" s="327"/>
      <c r="H2" s="327"/>
      <c r="I2" s="327"/>
      <c r="J2" s="327"/>
      <c r="K2" s="327"/>
      <c r="L2" s="327"/>
      <c r="M2" s="327"/>
      <c r="N2" s="378" t="s">
        <v>198</v>
      </c>
      <c r="O2" s="379"/>
      <c r="P2" s="380"/>
      <c r="Q2" s="77">
        <f>SUM(Q7:Q66)</f>
        <v>0</v>
      </c>
    </row>
    <row r="3" spans="1:32" s="79" customFormat="1" ht="21.6" customHeight="1" x14ac:dyDescent="0.25">
      <c r="A3" s="134" t="s">
        <v>174</v>
      </c>
      <c r="B3" s="75"/>
      <c r="C3" s="75"/>
      <c r="D3" s="75"/>
      <c r="E3" s="75"/>
      <c r="F3" s="75"/>
      <c r="G3" s="75"/>
      <c r="H3" s="75"/>
      <c r="I3" s="75"/>
      <c r="J3" s="75"/>
      <c r="K3" s="75"/>
      <c r="L3" s="75"/>
      <c r="M3" s="75"/>
      <c r="N3" s="379" t="s">
        <v>197</v>
      </c>
      <c r="O3" s="379"/>
      <c r="P3" s="380"/>
      <c r="Q3" s="77">
        <f>SUM(P7:P66)</f>
        <v>0</v>
      </c>
      <c r="R3" s="108">
        <f>R4-U4</f>
        <v>0</v>
      </c>
      <c r="S3" s="108">
        <f>S4-V4</f>
        <v>0</v>
      </c>
      <c r="T3" s="163">
        <f>SUM(T7:T106)</f>
        <v>0</v>
      </c>
      <c r="U3" s="124"/>
      <c r="Z3" s="177" t="s">
        <v>202</v>
      </c>
      <c r="AA3" s="177"/>
      <c r="AD3" s="73"/>
      <c r="AE3" s="73"/>
    </row>
    <row r="4" spans="1:32" s="79" customFormat="1" ht="38.25" customHeight="1" x14ac:dyDescent="0.25">
      <c r="A4" s="332" t="s">
        <v>1</v>
      </c>
      <c r="B4" s="333" t="s">
        <v>184</v>
      </c>
      <c r="C4" s="375" t="s">
        <v>214</v>
      </c>
      <c r="D4" s="373" t="s">
        <v>4</v>
      </c>
      <c r="E4" s="336" t="s">
        <v>185</v>
      </c>
      <c r="F4" s="337"/>
      <c r="G4" s="337"/>
      <c r="H4" s="337"/>
      <c r="I4" s="337"/>
      <c r="J4" s="337"/>
      <c r="K4" s="337"/>
      <c r="L4" s="360" t="s">
        <v>187</v>
      </c>
      <c r="M4" s="360"/>
      <c r="N4" s="361" t="s">
        <v>140</v>
      </c>
      <c r="O4" s="381" t="s">
        <v>204</v>
      </c>
      <c r="P4" s="344" t="s">
        <v>141</v>
      </c>
      <c r="Q4" s="344" t="s">
        <v>199</v>
      </c>
      <c r="R4" s="17">
        <f>SUM(R7:R106)</f>
        <v>0</v>
      </c>
      <c r="S4" s="17">
        <f>SUM(S7:S106)</f>
        <v>0</v>
      </c>
      <c r="T4" s="17">
        <f>SUM(T7:T106)</f>
        <v>0</v>
      </c>
      <c r="U4" s="170">
        <f>SUM(U7:U106)</f>
        <v>0</v>
      </c>
      <c r="V4" s="124">
        <f>SUM(V7:V106)</f>
        <v>0</v>
      </c>
      <c r="Z4" s="177" t="s">
        <v>201</v>
      </c>
      <c r="AA4" s="177"/>
      <c r="AE4" s="73"/>
      <c r="AF4" s="73"/>
    </row>
    <row r="5" spans="1:32" s="80" customFormat="1" ht="18" customHeight="1" x14ac:dyDescent="0.2">
      <c r="A5" s="332"/>
      <c r="B5" s="358"/>
      <c r="C5" s="376"/>
      <c r="D5" s="373"/>
      <c r="E5" s="385" t="s">
        <v>127</v>
      </c>
      <c r="F5" s="344" t="s">
        <v>5</v>
      </c>
      <c r="G5" s="349" t="s">
        <v>21</v>
      </c>
      <c r="H5" s="351" t="s">
        <v>128</v>
      </c>
      <c r="I5" s="352"/>
      <c r="J5" s="352"/>
      <c r="K5" s="369"/>
      <c r="L5" s="384" t="s">
        <v>44</v>
      </c>
      <c r="M5" s="356" t="s">
        <v>129</v>
      </c>
      <c r="N5" s="362"/>
      <c r="O5" s="382"/>
      <c r="P5" s="345"/>
      <c r="Q5" s="345"/>
      <c r="W5" s="130"/>
      <c r="Z5" s="177" t="s">
        <v>203</v>
      </c>
      <c r="AA5" s="177"/>
      <c r="AE5" s="73"/>
      <c r="AF5" s="73"/>
    </row>
    <row r="6" spans="1:32" s="80" customFormat="1" ht="105" customHeight="1" x14ac:dyDescent="0.25">
      <c r="A6" s="332"/>
      <c r="B6" s="359"/>
      <c r="C6" s="203" t="s">
        <v>215</v>
      </c>
      <c r="D6" s="374"/>
      <c r="E6" s="367"/>
      <c r="F6" s="368"/>
      <c r="G6" s="315"/>
      <c r="H6" s="81" t="s">
        <v>130</v>
      </c>
      <c r="I6" s="82" t="s">
        <v>131</v>
      </c>
      <c r="J6" s="81" t="s">
        <v>132</v>
      </c>
      <c r="K6" s="83" t="s">
        <v>139</v>
      </c>
      <c r="L6" s="370"/>
      <c r="M6" s="357"/>
      <c r="N6" s="363"/>
      <c r="O6" s="383"/>
      <c r="P6" s="346"/>
      <c r="Q6" s="346"/>
      <c r="R6" s="107" t="s">
        <v>142</v>
      </c>
      <c r="S6" s="126" t="s">
        <v>138</v>
      </c>
      <c r="T6" s="126" t="s">
        <v>178</v>
      </c>
      <c r="U6" s="127" t="s">
        <v>145</v>
      </c>
      <c r="V6" s="127" t="s">
        <v>146</v>
      </c>
      <c r="W6" s="130"/>
      <c r="Z6" s="177" t="s">
        <v>216</v>
      </c>
      <c r="AE6" s="73"/>
      <c r="AF6" s="73"/>
    </row>
    <row r="7" spans="1:32" ht="45.75" customHeight="1" x14ac:dyDescent="0.25">
      <c r="A7" s="84">
        <v>1</v>
      </c>
      <c r="B7" s="29"/>
      <c r="C7" s="178"/>
      <c r="D7" s="178"/>
      <c r="E7" s="178"/>
      <c r="F7" s="178"/>
      <c r="G7" s="178"/>
      <c r="H7" s="178" t="s">
        <v>63</v>
      </c>
      <c r="I7" s="178"/>
      <c r="J7" s="174">
        <f>IFERROR(VLOOKUP(H7,$A$500:$AF$541,4,FALSE),0)</f>
        <v>1</v>
      </c>
      <c r="K7" s="86">
        <f t="shared" ref="K7:K71" si="0">IFERROR(I7/J7,0)</f>
        <v>0</v>
      </c>
      <c r="L7" s="87"/>
      <c r="M7" s="87"/>
      <c r="N7" s="88"/>
      <c r="O7" s="29"/>
      <c r="P7" s="172">
        <f>K7+N7</f>
        <v>0</v>
      </c>
      <c r="Q7" s="176">
        <f>IF(LEN(M7)&gt;0,IF(K7&gt;M7,(M7+N7),(K7+N7)),(K7+N7))</f>
        <v>0</v>
      </c>
      <c r="R7" s="105" t="str">
        <f>IF(K7&gt;Pars!$D$15,1,"")</f>
        <v/>
      </c>
      <c r="S7" s="106" t="str">
        <f t="shared" ref="S7:S38" si="1">IF(R7=1,IF(LEN(M7)&gt;0,"",1),"")</f>
        <v/>
      </c>
      <c r="T7" s="106" t="str">
        <f t="shared" ref="T7:T66" si="2">IF(LEN(M7)&gt;0,IF(K7&gt;M7,1,""),"")</f>
        <v/>
      </c>
      <c r="U7" s="125">
        <f t="shared" ref="U7:U38" si="3">IF(R7=1,IF(M7&gt;0,1,0),0)</f>
        <v>0</v>
      </c>
      <c r="V7" s="123">
        <f>IF(S7=1,IF(LEN(P7)&gt;0,1,0),0)</f>
        <v>0</v>
      </c>
      <c r="W7" s="129"/>
      <c r="AD7" s="72"/>
      <c r="AF7" s="73"/>
    </row>
    <row r="8" spans="1:32" ht="35.25" customHeight="1" x14ac:dyDescent="0.25">
      <c r="A8" s="89">
        <v>2</v>
      </c>
      <c r="B8" s="29"/>
      <c r="C8" s="178"/>
      <c r="D8" s="178"/>
      <c r="E8" s="178"/>
      <c r="F8" s="178"/>
      <c r="G8" s="178"/>
      <c r="H8" s="178" t="s">
        <v>63</v>
      </c>
      <c r="I8" s="178"/>
      <c r="J8" s="174">
        <f t="shared" ref="J8:J66" si="4">IFERROR(VLOOKUP(H8,$A$500:$AF$541,4,FALSE),0)</f>
        <v>1</v>
      </c>
      <c r="K8" s="86">
        <f t="shared" si="0"/>
        <v>0</v>
      </c>
      <c r="L8" s="87"/>
      <c r="M8" s="87"/>
      <c r="N8" s="91"/>
      <c r="O8" s="29"/>
      <c r="P8" s="172">
        <f t="shared" ref="P8:P66" si="5">K8+N8</f>
        <v>0</v>
      </c>
      <c r="Q8" s="176">
        <f t="shared" ref="Q8:Q66" si="6">IF(LEN(M8)&gt;0,IF(K8&gt;M8,(M8+N8),(K8+N8)),(K8+N8))</f>
        <v>0</v>
      </c>
      <c r="R8" s="105" t="str">
        <f>IF(K8&gt;Pars!$D$15,1,"")</f>
        <v/>
      </c>
      <c r="S8" s="106" t="str">
        <f t="shared" si="1"/>
        <v/>
      </c>
      <c r="T8" s="106" t="str">
        <f t="shared" si="2"/>
        <v/>
      </c>
      <c r="U8" s="125">
        <f t="shared" si="3"/>
        <v>0</v>
      </c>
      <c r="V8" s="123">
        <f t="shared" ref="U8:V71" si="7">IF(S8=1,IF(LEN(P8)&gt;0,1,0),0)</f>
        <v>0</v>
      </c>
      <c r="W8" s="129"/>
      <c r="AD8" s="72"/>
      <c r="AF8" s="73"/>
    </row>
    <row r="9" spans="1:32" ht="36" customHeight="1" x14ac:dyDescent="0.25">
      <c r="A9" s="89">
        <v>3</v>
      </c>
      <c r="B9" s="29"/>
      <c r="C9" s="178"/>
      <c r="D9" s="178"/>
      <c r="E9" s="178"/>
      <c r="F9" s="178"/>
      <c r="G9" s="178"/>
      <c r="H9" s="178" t="s">
        <v>63</v>
      </c>
      <c r="I9" s="178"/>
      <c r="J9" s="174">
        <f t="shared" si="4"/>
        <v>1</v>
      </c>
      <c r="K9" s="86">
        <f t="shared" si="0"/>
        <v>0</v>
      </c>
      <c r="L9" s="87"/>
      <c r="M9" s="87"/>
      <c r="N9" s="91"/>
      <c r="O9" s="29"/>
      <c r="P9" s="172">
        <f t="shared" si="5"/>
        <v>0</v>
      </c>
      <c r="Q9" s="176">
        <f t="shared" si="6"/>
        <v>0</v>
      </c>
      <c r="R9" s="105" t="str">
        <f>IF(K9&gt;Pars!$D$15,1,"")</f>
        <v/>
      </c>
      <c r="S9" s="106" t="str">
        <f t="shared" si="1"/>
        <v/>
      </c>
      <c r="T9" s="106" t="str">
        <f t="shared" si="2"/>
        <v/>
      </c>
      <c r="U9" s="125">
        <f t="shared" si="3"/>
        <v>0</v>
      </c>
      <c r="V9" s="123">
        <f t="shared" si="7"/>
        <v>0</v>
      </c>
      <c r="W9" s="129"/>
      <c r="AD9" s="72"/>
      <c r="AF9" s="73"/>
    </row>
    <row r="10" spans="1:32" ht="36" customHeight="1" x14ac:dyDescent="0.25">
      <c r="A10" s="89">
        <v>4</v>
      </c>
      <c r="B10" s="29"/>
      <c r="C10" s="178"/>
      <c r="D10" s="178"/>
      <c r="E10" s="178"/>
      <c r="F10" s="178"/>
      <c r="G10" s="178"/>
      <c r="H10" s="178" t="s">
        <v>63</v>
      </c>
      <c r="I10" s="178"/>
      <c r="J10" s="174">
        <f t="shared" si="4"/>
        <v>1</v>
      </c>
      <c r="K10" s="86">
        <f t="shared" si="0"/>
        <v>0</v>
      </c>
      <c r="L10" s="87"/>
      <c r="M10" s="87"/>
      <c r="N10" s="91"/>
      <c r="O10" s="29"/>
      <c r="P10" s="172">
        <f t="shared" si="5"/>
        <v>0</v>
      </c>
      <c r="Q10" s="176">
        <f t="shared" si="6"/>
        <v>0</v>
      </c>
      <c r="R10" s="105" t="str">
        <f>IF(K10&gt;Pars!$D$15,1,"")</f>
        <v/>
      </c>
      <c r="S10" s="106" t="str">
        <f t="shared" si="1"/>
        <v/>
      </c>
      <c r="T10" s="106" t="str">
        <f t="shared" si="2"/>
        <v/>
      </c>
      <c r="U10" s="125">
        <f t="shared" si="3"/>
        <v>0</v>
      </c>
      <c r="V10" s="123">
        <f t="shared" si="7"/>
        <v>0</v>
      </c>
      <c r="W10" s="129"/>
      <c r="AD10" s="72"/>
      <c r="AF10" s="73"/>
    </row>
    <row r="11" spans="1:32" ht="36" customHeight="1" x14ac:dyDescent="0.25">
      <c r="A11" s="89">
        <v>5</v>
      </c>
      <c r="B11" s="29"/>
      <c r="C11" s="178"/>
      <c r="D11" s="178"/>
      <c r="E11" s="178"/>
      <c r="F11" s="178"/>
      <c r="G11" s="178"/>
      <c r="H11" s="178" t="s">
        <v>63</v>
      </c>
      <c r="I11" s="178"/>
      <c r="J11" s="174">
        <f t="shared" si="4"/>
        <v>1</v>
      </c>
      <c r="K11" s="86">
        <f t="shared" si="0"/>
        <v>0</v>
      </c>
      <c r="L11" s="87"/>
      <c r="M11" s="87"/>
      <c r="N11" s="91"/>
      <c r="O11" s="29"/>
      <c r="P11" s="172">
        <f t="shared" si="5"/>
        <v>0</v>
      </c>
      <c r="Q11" s="176">
        <f t="shared" si="6"/>
        <v>0</v>
      </c>
      <c r="R11" s="105" t="str">
        <f>IF(K11&gt;Pars!$D$15,1,"")</f>
        <v/>
      </c>
      <c r="S11" s="106" t="str">
        <f t="shared" si="1"/>
        <v/>
      </c>
      <c r="T11" s="106" t="str">
        <f t="shared" si="2"/>
        <v/>
      </c>
      <c r="U11" s="125">
        <f t="shared" si="3"/>
        <v>0</v>
      </c>
      <c r="V11" s="123">
        <f t="shared" si="7"/>
        <v>0</v>
      </c>
      <c r="W11" s="129"/>
      <c r="AD11" s="72"/>
      <c r="AF11" s="73"/>
    </row>
    <row r="12" spans="1:32" ht="36" customHeight="1" x14ac:dyDescent="0.25">
      <c r="A12" s="89">
        <v>6</v>
      </c>
      <c r="B12" s="29"/>
      <c r="C12" s="178"/>
      <c r="D12" s="178"/>
      <c r="E12" s="178"/>
      <c r="F12" s="178"/>
      <c r="G12" s="178"/>
      <c r="H12" s="178" t="s">
        <v>63</v>
      </c>
      <c r="I12" s="178"/>
      <c r="J12" s="174">
        <f t="shared" si="4"/>
        <v>1</v>
      </c>
      <c r="K12" s="86">
        <f t="shared" si="0"/>
        <v>0</v>
      </c>
      <c r="L12" s="87"/>
      <c r="M12" s="87"/>
      <c r="N12" s="91"/>
      <c r="O12" s="29"/>
      <c r="P12" s="172">
        <f t="shared" si="5"/>
        <v>0</v>
      </c>
      <c r="Q12" s="176">
        <f t="shared" si="6"/>
        <v>0</v>
      </c>
      <c r="R12" s="105" t="str">
        <f>IF(K12&gt;Pars!$D$15,1,"")</f>
        <v/>
      </c>
      <c r="S12" s="106" t="str">
        <f t="shared" si="1"/>
        <v/>
      </c>
      <c r="T12" s="106" t="str">
        <f t="shared" si="2"/>
        <v/>
      </c>
      <c r="U12" s="125">
        <f t="shared" si="3"/>
        <v>0</v>
      </c>
      <c r="V12" s="123">
        <f t="shared" si="7"/>
        <v>0</v>
      </c>
      <c r="W12" s="129"/>
      <c r="AD12" s="72"/>
      <c r="AF12" s="73"/>
    </row>
    <row r="13" spans="1:32" ht="36" customHeight="1" x14ac:dyDescent="0.25">
      <c r="A13" s="89">
        <v>7</v>
      </c>
      <c r="B13" s="29"/>
      <c r="C13" s="178"/>
      <c r="D13" s="178"/>
      <c r="E13" s="178"/>
      <c r="F13" s="178"/>
      <c r="G13" s="178"/>
      <c r="H13" s="178" t="s">
        <v>63</v>
      </c>
      <c r="I13" s="178"/>
      <c r="J13" s="174">
        <f t="shared" si="4"/>
        <v>1</v>
      </c>
      <c r="K13" s="86">
        <f t="shared" si="0"/>
        <v>0</v>
      </c>
      <c r="L13" s="87"/>
      <c r="M13" s="87"/>
      <c r="N13" s="91"/>
      <c r="O13" s="29"/>
      <c r="P13" s="172">
        <f t="shared" si="5"/>
        <v>0</v>
      </c>
      <c r="Q13" s="176">
        <f t="shared" si="6"/>
        <v>0</v>
      </c>
      <c r="R13" s="105" t="str">
        <f>IF(K13&gt;Pars!$D$15,1,"")</f>
        <v/>
      </c>
      <c r="S13" s="106" t="str">
        <f t="shared" si="1"/>
        <v/>
      </c>
      <c r="T13" s="106" t="str">
        <f t="shared" si="2"/>
        <v/>
      </c>
      <c r="U13" s="125">
        <f t="shared" si="3"/>
        <v>0</v>
      </c>
      <c r="V13" s="123">
        <f t="shared" si="7"/>
        <v>0</v>
      </c>
      <c r="W13" s="129"/>
      <c r="AD13" s="72"/>
      <c r="AF13" s="73"/>
    </row>
    <row r="14" spans="1:32" ht="36" customHeight="1" x14ac:dyDescent="0.25">
      <c r="A14" s="89">
        <v>8</v>
      </c>
      <c r="B14" s="29"/>
      <c r="C14" s="178"/>
      <c r="D14" s="178"/>
      <c r="E14" s="178"/>
      <c r="F14" s="178"/>
      <c r="G14" s="178"/>
      <c r="H14" s="178" t="s">
        <v>63</v>
      </c>
      <c r="I14" s="178"/>
      <c r="J14" s="174">
        <f t="shared" si="4"/>
        <v>1</v>
      </c>
      <c r="K14" s="86">
        <f t="shared" si="0"/>
        <v>0</v>
      </c>
      <c r="L14" s="87"/>
      <c r="M14" s="87"/>
      <c r="N14" s="91"/>
      <c r="O14" s="29"/>
      <c r="P14" s="172">
        <f t="shared" si="5"/>
        <v>0</v>
      </c>
      <c r="Q14" s="176">
        <f t="shared" si="6"/>
        <v>0</v>
      </c>
      <c r="R14" s="105" t="str">
        <f>IF(K14&gt;Pars!$D$15,1,"")</f>
        <v/>
      </c>
      <c r="S14" s="106" t="str">
        <f t="shared" si="1"/>
        <v/>
      </c>
      <c r="T14" s="106" t="str">
        <f t="shared" si="2"/>
        <v/>
      </c>
      <c r="U14" s="125">
        <f t="shared" si="3"/>
        <v>0</v>
      </c>
      <c r="V14" s="123">
        <f t="shared" si="7"/>
        <v>0</v>
      </c>
      <c r="W14" s="129"/>
      <c r="AD14" s="72"/>
      <c r="AF14" s="73"/>
    </row>
    <row r="15" spans="1:32" ht="36" customHeight="1" x14ac:dyDescent="0.25">
      <c r="A15" s="89">
        <v>9</v>
      </c>
      <c r="B15" s="29"/>
      <c r="C15" s="178"/>
      <c r="D15" s="178"/>
      <c r="E15" s="178"/>
      <c r="F15" s="178"/>
      <c r="G15" s="178"/>
      <c r="H15" s="178" t="s">
        <v>63</v>
      </c>
      <c r="I15" s="178"/>
      <c r="J15" s="174">
        <f t="shared" si="4"/>
        <v>1</v>
      </c>
      <c r="K15" s="86">
        <f t="shared" si="0"/>
        <v>0</v>
      </c>
      <c r="L15" s="87"/>
      <c r="M15" s="87"/>
      <c r="N15" s="91"/>
      <c r="O15" s="29"/>
      <c r="P15" s="172">
        <f t="shared" si="5"/>
        <v>0</v>
      </c>
      <c r="Q15" s="176">
        <f t="shared" si="6"/>
        <v>0</v>
      </c>
      <c r="R15" s="105" t="str">
        <f>IF(K15&gt;Pars!$D$15,1,"")</f>
        <v/>
      </c>
      <c r="S15" s="106" t="str">
        <f t="shared" si="1"/>
        <v/>
      </c>
      <c r="T15" s="106" t="str">
        <f t="shared" si="2"/>
        <v/>
      </c>
      <c r="U15" s="125">
        <f t="shared" si="3"/>
        <v>0</v>
      </c>
      <c r="V15" s="123">
        <f t="shared" si="7"/>
        <v>0</v>
      </c>
      <c r="W15" s="129"/>
      <c r="AD15" s="72"/>
      <c r="AF15" s="73"/>
    </row>
    <row r="16" spans="1:32" ht="36" customHeight="1" x14ac:dyDescent="0.25">
      <c r="A16" s="89">
        <v>10</v>
      </c>
      <c r="B16" s="29"/>
      <c r="C16" s="178"/>
      <c r="D16" s="178"/>
      <c r="E16" s="178"/>
      <c r="F16" s="178"/>
      <c r="G16" s="178"/>
      <c r="H16" s="178" t="s">
        <v>63</v>
      </c>
      <c r="I16" s="178"/>
      <c r="J16" s="174">
        <f t="shared" si="4"/>
        <v>1</v>
      </c>
      <c r="K16" s="86">
        <f t="shared" si="0"/>
        <v>0</v>
      </c>
      <c r="L16" s="87"/>
      <c r="M16" s="87"/>
      <c r="N16" s="91"/>
      <c r="O16" s="29"/>
      <c r="P16" s="172">
        <f t="shared" si="5"/>
        <v>0</v>
      </c>
      <c r="Q16" s="176">
        <f t="shared" si="6"/>
        <v>0</v>
      </c>
      <c r="R16" s="105" t="str">
        <f>IF(K16&gt;Pars!$D$15,1,"")</f>
        <v/>
      </c>
      <c r="S16" s="106" t="str">
        <f t="shared" si="1"/>
        <v/>
      </c>
      <c r="T16" s="106" t="str">
        <f t="shared" si="2"/>
        <v/>
      </c>
      <c r="U16" s="125">
        <f t="shared" si="3"/>
        <v>0</v>
      </c>
      <c r="V16" s="123">
        <f t="shared" si="7"/>
        <v>0</v>
      </c>
      <c r="W16" s="129"/>
      <c r="AD16" s="72"/>
      <c r="AF16" s="73"/>
    </row>
    <row r="17" spans="1:32" ht="36" customHeight="1" x14ac:dyDescent="0.25">
      <c r="A17" s="89">
        <v>11</v>
      </c>
      <c r="B17" s="29"/>
      <c r="C17" s="178"/>
      <c r="D17" s="178"/>
      <c r="E17" s="178"/>
      <c r="F17" s="178"/>
      <c r="G17" s="178"/>
      <c r="H17" s="178" t="s">
        <v>63</v>
      </c>
      <c r="I17" s="178"/>
      <c r="J17" s="174">
        <f t="shared" si="4"/>
        <v>1</v>
      </c>
      <c r="K17" s="86">
        <f t="shared" si="0"/>
        <v>0</v>
      </c>
      <c r="L17" s="87"/>
      <c r="M17" s="87"/>
      <c r="N17" s="91"/>
      <c r="O17" s="29"/>
      <c r="P17" s="172">
        <f t="shared" si="5"/>
        <v>0</v>
      </c>
      <c r="Q17" s="176">
        <f t="shared" si="6"/>
        <v>0</v>
      </c>
      <c r="R17" s="105" t="str">
        <f>IF(K17&gt;Pars!$D$15,1,"")</f>
        <v/>
      </c>
      <c r="S17" s="106" t="str">
        <f t="shared" si="1"/>
        <v/>
      </c>
      <c r="T17" s="106" t="str">
        <f t="shared" si="2"/>
        <v/>
      </c>
      <c r="U17" s="125">
        <f t="shared" si="3"/>
        <v>0</v>
      </c>
      <c r="V17" s="123">
        <f t="shared" si="7"/>
        <v>0</v>
      </c>
      <c r="W17" s="129"/>
      <c r="AD17" s="72"/>
      <c r="AF17" s="73"/>
    </row>
    <row r="18" spans="1:32" ht="36" customHeight="1" x14ac:dyDescent="0.25">
      <c r="A18" s="89">
        <v>12</v>
      </c>
      <c r="B18" s="29"/>
      <c r="C18" s="178"/>
      <c r="D18" s="178"/>
      <c r="E18" s="178"/>
      <c r="F18" s="178"/>
      <c r="G18" s="178"/>
      <c r="H18" s="178" t="s">
        <v>63</v>
      </c>
      <c r="I18" s="178"/>
      <c r="J18" s="174">
        <f t="shared" si="4"/>
        <v>1</v>
      </c>
      <c r="K18" s="86">
        <f t="shared" si="0"/>
        <v>0</v>
      </c>
      <c r="L18" s="87"/>
      <c r="M18" s="87"/>
      <c r="N18" s="91"/>
      <c r="O18" s="29"/>
      <c r="P18" s="172">
        <f t="shared" si="5"/>
        <v>0</v>
      </c>
      <c r="Q18" s="176">
        <f t="shared" si="6"/>
        <v>0</v>
      </c>
      <c r="R18" s="105" t="str">
        <f>IF(K18&gt;Pars!$D$15,1,"")</f>
        <v/>
      </c>
      <c r="S18" s="106" t="str">
        <f t="shared" si="1"/>
        <v/>
      </c>
      <c r="T18" s="106" t="str">
        <f t="shared" si="2"/>
        <v/>
      </c>
      <c r="U18" s="125">
        <f t="shared" si="3"/>
        <v>0</v>
      </c>
      <c r="V18" s="123">
        <f t="shared" si="7"/>
        <v>0</v>
      </c>
      <c r="W18" s="129"/>
      <c r="AD18" s="72"/>
      <c r="AF18" s="73"/>
    </row>
    <row r="19" spans="1:32" ht="36" customHeight="1" x14ac:dyDescent="0.25">
      <c r="A19" s="89">
        <v>13</v>
      </c>
      <c r="B19" s="29"/>
      <c r="C19" s="178"/>
      <c r="D19" s="178"/>
      <c r="E19" s="178"/>
      <c r="F19" s="178"/>
      <c r="G19" s="178"/>
      <c r="H19" s="178" t="s">
        <v>63</v>
      </c>
      <c r="I19" s="178"/>
      <c r="J19" s="174">
        <f t="shared" si="4"/>
        <v>1</v>
      </c>
      <c r="K19" s="86">
        <f t="shared" si="0"/>
        <v>0</v>
      </c>
      <c r="L19" s="87"/>
      <c r="M19" s="87"/>
      <c r="N19" s="91"/>
      <c r="O19" s="29"/>
      <c r="P19" s="172">
        <f t="shared" si="5"/>
        <v>0</v>
      </c>
      <c r="Q19" s="176">
        <f t="shared" si="6"/>
        <v>0</v>
      </c>
      <c r="R19" s="105" t="str">
        <f>IF(K19&gt;Pars!$D$15,1,"")</f>
        <v/>
      </c>
      <c r="S19" s="106" t="str">
        <f t="shared" si="1"/>
        <v/>
      </c>
      <c r="T19" s="106" t="str">
        <f t="shared" si="2"/>
        <v/>
      </c>
      <c r="U19" s="125">
        <f t="shared" si="3"/>
        <v>0</v>
      </c>
      <c r="V19" s="123">
        <f t="shared" si="7"/>
        <v>0</v>
      </c>
      <c r="W19" s="129"/>
      <c r="AD19" s="72"/>
      <c r="AF19" s="73"/>
    </row>
    <row r="20" spans="1:32" ht="36" customHeight="1" x14ac:dyDescent="0.25">
      <c r="A20" s="89">
        <v>14</v>
      </c>
      <c r="B20" s="29"/>
      <c r="C20" s="178"/>
      <c r="D20" s="178"/>
      <c r="E20" s="178"/>
      <c r="F20" s="178"/>
      <c r="G20" s="178"/>
      <c r="H20" s="178" t="s">
        <v>63</v>
      </c>
      <c r="I20" s="178"/>
      <c r="J20" s="174">
        <f t="shared" si="4"/>
        <v>1</v>
      </c>
      <c r="K20" s="86">
        <f t="shared" si="0"/>
        <v>0</v>
      </c>
      <c r="L20" s="87"/>
      <c r="M20" s="87"/>
      <c r="N20" s="91"/>
      <c r="O20" s="29"/>
      <c r="P20" s="172">
        <f t="shared" si="5"/>
        <v>0</v>
      </c>
      <c r="Q20" s="176">
        <f t="shared" si="6"/>
        <v>0</v>
      </c>
      <c r="R20" s="105" t="str">
        <f>IF(K20&gt;Pars!$D$15,1,"")</f>
        <v/>
      </c>
      <c r="S20" s="106" t="str">
        <f t="shared" si="1"/>
        <v/>
      </c>
      <c r="T20" s="106" t="str">
        <f t="shared" si="2"/>
        <v/>
      </c>
      <c r="U20" s="125">
        <f t="shared" si="3"/>
        <v>0</v>
      </c>
      <c r="V20" s="123">
        <f t="shared" si="7"/>
        <v>0</v>
      </c>
      <c r="W20" s="129"/>
      <c r="AD20" s="72"/>
      <c r="AF20" s="73"/>
    </row>
    <row r="21" spans="1:32" ht="36" customHeight="1" x14ac:dyDescent="0.25">
      <c r="A21" s="89">
        <v>15</v>
      </c>
      <c r="B21" s="29"/>
      <c r="C21" s="178"/>
      <c r="D21" s="178"/>
      <c r="E21" s="178"/>
      <c r="F21" s="178"/>
      <c r="G21" s="178"/>
      <c r="H21" s="178" t="s">
        <v>63</v>
      </c>
      <c r="I21" s="178"/>
      <c r="J21" s="174">
        <f t="shared" si="4"/>
        <v>1</v>
      </c>
      <c r="K21" s="86">
        <f t="shared" si="0"/>
        <v>0</v>
      </c>
      <c r="L21" s="87"/>
      <c r="M21" s="87"/>
      <c r="N21" s="91"/>
      <c r="O21" s="29"/>
      <c r="P21" s="172">
        <f t="shared" si="5"/>
        <v>0</v>
      </c>
      <c r="Q21" s="176">
        <f t="shared" si="6"/>
        <v>0</v>
      </c>
      <c r="R21" s="105" t="str">
        <f>IF(K21&gt;Pars!$D$15,1,"")</f>
        <v/>
      </c>
      <c r="S21" s="106" t="str">
        <f t="shared" si="1"/>
        <v/>
      </c>
      <c r="T21" s="106" t="str">
        <f t="shared" si="2"/>
        <v/>
      </c>
      <c r="U21" s="125">
        <f t="shared" si="3"/>
        <v>0</v>
      </c>
      <c r="V21" s="123">
        <f t="shared" si="7"/>
        <v>0</v>
      </c>
      <c r="W21" s="129"/>
      <c r="AD21" s="72"/>
      <c r="AF21" s="73"/>
    </row>
    <row r="22" spans="1:32" ht="36" customHeight="1" x14ac:dyDescent="0.25">
      <c r="A22" s="89">
        <v>16</v>
      </c>
      <c r="B22" s="29"/>
      <c r="C22" s="178"/>
      <c r="D22" s="178"/>
      <c r="E22" s="178"/>
      <c r="F22" s="178"/>
      <c r="G22" s="178"/>
      <c r="H22" s="178" t="s">
        <v>63</v>
      </c>
      <c r="I22" s="178"/>
      <c r="J22" s="174">
        <f t="shared" si="4"/>
        <v>1</v>
      </c>
      <c r="K22" s="86">
        <f t="shared" si="0"/>
        <v>0</v>
      </c>
      <c r="L22" s="87"/>
      <c r="M22" s="87"/>
      <c r="N22" s="91"/>
      <c r="O22" s="29"/>
      <c r="P22" s="172">
        <f t="shared" si="5"/>
        <v>0</v>
      </c>
      <c r="Q22" s="176">
        <f t="shared" si="6"/>
        <v>0</v>
      </c>
      <c r="R22" s="105" t="str">
        <f>IF(K22&gt;Pars!$D$15,1,"")</f>
        <v/>
      </c>
      <c r="S22" s="106" t="str">
        <f t="shared" si="1"/>
        <v/>
      </c>
      <c r="T22" s="106" t="str">
        <f t="shared" si="2"/>
        <v/>
      </c>
      <c r="U22" s="125">
        <f t="shared" si="3"/>
        <v>0</v>
      </c>
      <c r="V22" s="123">
        <f t="shared" si="7"/>
        <v>0</v>
      </c>
      <c r="W22" s="129"/>
      <c r="AD22" s="72"/>
      <c r="AF22" s="73"/>
    </row>
    <row r="23" spans="1:32" ht="36" customHeight="1" x14ac:dyDescent="0.25">
      <c r="A23" s="89">
        <v>17</v>
      </c>
      <c r="B23" s="29"/>
      <c r="C23" s="178"/>
      <c r="D23" s="178"/>
      <c r="E23" s="178"/>
      <c r="F23" s="178"/>
      <c r="G23" s="178"/>
      <c r="H23" s="178" t="s">
        <v>63</v>
      </c>
      <c r="I23" s="178"/>
      <c r="J23" s="174">
        <f t="shared" si="4"/>
        <v>1</v>
      </c>
      <c r="K23" s="86">
        <f t="shared" si="0"/>
        <v>0</v>
      </c>
      <c r="L23" s="87"/>
      <c r="M23" s="87"/>
      <c r="N23" s="91"/>
      <c r="O23" s="29"/>
      <c r="P23" s="172">
        <f t="shared" si="5"/>
        <v>0</v>
      </c>
      <c r="Q23" s="176">
        <f t="shared" si="6"/>
        <v>0</v>
      </c>
      <c r="R23" s="105" t="str">
        <f>IF(K23&gt;Pars!$D$15,1,"")</f>
        <v/>
      </c>
      <c r="S23" s="106" t="str">
        <f t="shared" si="1"/>
        <v/>
      </c>
      <c r="T23" s="106" t="str">
        <f t="shared" si="2"/>
        <v/>
      </c>
      <c r="U23" s="125">
        <f t="shared" si="3"/>
        <v>0</v>
      </c>
      <c r="V23" s="123">
        <f t="shared" si="7"/>
        <v>0</v>
      </c>
      <c r="W23" s="129"/>
      <c r="AD23" s="72"/>
      <c r="AF23" s="73"/>
    </row>
    <row r="24" spans="1:32" ht="36" customHeight="1" x14ac:dyDescent="0.25">
      <c r="A24" s="89">
        <v>18</v>
      </c>
      <c r="B24" s="29"/>
      <c r="C24" s="178"/>
      <c r="D24" s="178"/>
      <c r="E24" s="178"/>
      <c r="F24" s="178"/>
      <c r="G24" s="178"/>
      <c r="H24" s="178" t="s">
        <v>63</v>
      </c>
      <c r="I24" s="178"/>
      <c r="J24" s="174">
        <f t="shared" si="4"/>
        <v>1</v>
      </c>
      <c r="K24" s="86">
        <f t="shared" si="0"/>
        <v>0</v>
      </c>
      <c r="L24" s="87"/>
      <c r="M24" s="87"/>
      <c r="N24" s="91"/>
      <c r="O24" s="29"/>
      <c r="P24" s="172">
        <f t="shared" si="5"/>
        <v>0</v>
      </c>
      <c r="Q24" s="176">
        <f t="shared" si="6"/>
        <v>0</v>
      </c>
      <c r="R24" s="105" t="str">
        <f>IF(K24&gt;Pars!$D$15,1,"")</f>
        <v/>
      </c>
      <c r="S24" s="106" t="str">
        <f t="shared" si="1"/>
        <v/>
      </c>
      <c r="T24" s="106" t="str">
        <f t="shared" si="2"/>
        <v/>
      </c>
      <c r="U24" s="125">
        <f t="shared" si="3"/>
        <v>0</v>
      </c>
      <c r="V24" s="123">
        <f t="shared" si="7"/>
        <v>0</v>
      </c>
      <c r="W24" s="129"/>
      <c r="AD24" s="72"/>
      <c r="AF24" s="73"/>
    </row>
    <row r="25" spans="1:32" ht="34.5" customHeight="1" x14ac:dyDescent="0.25">
      <c r="A25" s="89">
        <v>19</v>
      </c>
      <c r="B25" s="29"/>
      <c r="C25" s="178"/>
      <c r="D25" s="178"/>
      <c r="E25" s="178"/>
      <c r="F25" s="178"/>
      <c r="G25" s="178"/>
      <c r="H25" s="178" t="s">
        <v>63</v>
      </c>
      <c r="I25" s="178"/>
      <c r="J25" s="174">
        <f t="shared" si="4"/>
        <v>1</v>
      </c>
      <c r="K25" s="86">
        <f t="shared" si="0"/>
        <v>0</v>
      </c>
      <c r="L25" s="87"/>
      <c r="M25" s="87"/>
      <c r="N25" s="91"/>
      <c r="O25" s="29"/>
      <c r="P25" s="172">
        <f t="shared" si="5"/>
        <v>0</v>
      </c>
      <c r="Q25" s="176">
        <f t="shared" si="6"/>
        <v>0</v>
      </c>
      <c r="R25" s="105" t="str">
        <f>IF(K25&gt;Pars!$D$15,1,"")</f>
        <v/>
      </c>
      <c r="S25" s="106" t="str">
        <f t="shared" si="1"/>
        <v/>
      </c>
      <c r="T25" s="106" t="str">
        <f t="shared" si="2"/>
        <v/>
      </c>
      <c r="U25" s="125">
        <f t="shared" si="3"/>
        <v>0</v>
      </c>
      <c r="V25" s="123">
        <f t="shared" si="7"/>
        <v>0</v>
      </c>
      <c r="W25" s="129"/>
      <c r="AD25" s="72"/>
      <c r="AF25" s="73"/>
    </row>
    <row r="26" spans="1:32" ht="36" customHeight="1" x14ac:dyDescent="0.25">
      <c r="A26" s="89">
        <v>20</v>
      </c>
      <c r="B26" s="29"/>
      <c r="C26" s="178"/>
      <c r="D26" s="178"/>
      <c r="E26" s="178"/>
      <c r="F26" s="178"/>
      <c r="G26" s="178"/>
      <c r="H26" s="178" t="s">
        <v>63</v>
      </c>
      <c r="I26" s="178"/>
      <c r="J26" s="174">
        <f t="shared" si="4"/>
        <v>1</v>
      </c>
      <c r="K26" s="86">
        <f t="shared" si="0"/>
        <v>0</v>
      </c>
      <c r="L26" s="87"/>
      <c r="M26" s="87"/>
      <c r="N26" s="91"/>
      <c r="O26" s="29"/>
      <c r="P26" s="172">
        <f t="shared" si="5"/>
        <v>0</v>
      </c>
      <c r="Q26" s="176">
        <f t="shared" si="6"/>
        <v>0</v>
      </c>
      <c r="R26" s="105" t="str">
        <f>IF(K26&gt;Pars!$D$15,1,"")</f>
        <v/>
      </c>
      <c r="S26" s="106" t="str">
        <f t="shared" si="1"/>
        <v/>
      </c>
      <c r="T26" s="106" t="str">
        <f t="shared" si="2"/>
        <v/>
      </c>
      <c r="U26" s="125">
        <f t="shared" si="3"/>
        <v>0</v>
      </c>
      <c r="V26" s="123">
        <f t="shared" si="7"/>
        <v>0</v>
      </c>
      <c r="W26" s="129"/>
      <c r="AD26" s="72"/>
      <c r="AF26" s="73"/>
    </row>
    <row r="27" spans="1:32" ht="36" customHeight="1" x14ac:dyDescent="0.25">
      <c r="A27" s="89">
        <v>21</v>
      </c>
      <c r="B27" s="29"/>
      <c r="C27" s="178"/>
      <c r="D27" s="178"/>
      <c r="E27" s="178"/>
      <c r="F27" s="178"/>
      <c r="G27" s="178"/>
      <c r="H27" s="178" t="s">
        <v>63</v>
      </c>
      <c r="I27" s="178"/>
      <c r="J27" s="174">
        <f t="shared" si="4"/>
        <v>1</v>
      </c>
      <c r="K27" s="86">
        <f t="shared" si="0"/>
        <v>0</v>
      </c>
      <c r="L27" s="87"/>
      <c r="M27" s="87"/>
      <c r="N27" s="91"/>
      <c r="O27" s="29"/>
      <c r="P27" s="172">
        <f t="shared" si="5"/>
        <v>0</v>
      </c>
      <c r="Q27" s="176">
        <f t="shared" si="6"/>
        <v>0</v>
      </c>
      <c r="R27" s="105" t="str">
        <f>IF(K27&gt;Pars!$D$15,1,"")</f>
        <v/>
      </c>
      <c r="S27" s="106" t="str">
        <f t="shared" si="1"/>
        <v/>
      </c>
      <c r="T27" s="106" t="str">
        <f t="shared" si="2"/>
        <v/>
      </c>
      <c r="U27" s="125">
        <f t="shared" si="3"/>
        <v>0</v>
      </c>
      <c r="V27" s="123">
        <f t="shared" si="7"/>
        <v>0</v>
      </c>
      <c r="W27" s="129"/>
      <c r="AD27" s="72"/>
      <c r="AF27" s="73"/>
    </row>
    <row r="28" spans="1:32" ht="36" customHeight="1" x14ac:dyDescent="0.25">
      <c r="A28" s="89">
        <v>22</v>
      </c>
      <c r="B28" s="29"/>
      <c r="C28" s="178"/>
      <c r="D28" s="178"/>
      <c r="E28" s="178"/>
      <c r="F28" s="178"/>
      <c r="G28" s="178"/>
      <c r="H28" s="178" t="s">
        <v>63</v>
      </c>
      <c r="I28" s="178"/>
      <c r="J28" s="174">
        <f t="shared" si="4"/>
        <v>1</v>
      </c>
      <c r="K28" s="86">
        <f t="shared" si="0"/>
        <v>0</v>
      </c>
      <c r="L28" s="87"/>
      <c r="M28" s="87"/>
      <c r="N28" s="91"/>
      <c r="O28" s="29"/>
      <c r="P28" s="172">
        <f t="shared" si="5"/>
        <v>0</v>
      </c>
      <c r="Q28" s="176">
        <f t="shared" si="6"/>
        <v>0</v>
      </c>
      <c r="R28" s="105" t="str">
        <f>IF(K28&gt;Pars!$D$15,1,"")</f>
        <v/>
      </c>
      <c r="S28" s="106" t="str">
        <f t="shared" si="1"/>
        <v/>
      </c>
      <c r="T28" s="106" t="str">
        <f t="shared" si="2"/>
        <v/>
      </c>
      <c r="U28" s="125">
        <f t="shared" si="3"/>
        <v>0</v>
      </c>
      <c r="V28" s="123">
        <f t="shared" si="7"/>
        <v>0</v>
      </c>
      <c r="W28" s="129"/>
      <c r="AD28" s="72"/>
      <c r="AF28" s="73"/>
    </row>
    <row r="29" spans="1:32" ht="36" customHeight="1" x14ac:dyDescent="0.25">
      <c r="A29" s="89">
        <v>23</v>
      </c>
      <c r="B29" s="29"/>
      <c r="C29" s="178"/>
      <c r="D29" s="178"/>
      <c r="E29" s="178"/>
      <c r="F29" s="178"/>
      <c r="G29" s="178"/>
      <c r="H29" s="178" t="s">
        <v>63</v>
      </c>
      <c r="I29" s="178"/>
      <c r="J29" s="174">
        <f t="shared" si="4"/>
        <v>1</v>
      </c>
      <c r="K29" s="86">
        <f t="shared" si="0"/>
        <v>0</v>
      </c>
      <c r="L29" s="87"/>
      <c r="M29" s="87"/>
      <c r="N29" s="91"/>
      <c r="O29" s="29"/>
      <c r="P29" s="172">
        <f t="shared" si="5"/>
        <v>0</v>
      </c>
      <c r="Q29" s="176">
        <f t="shared" si="6"/>
        <v>0</v>
      </c>
      <c r="R29" s="105" t="str">
        <f>IF(K29&gt;Pars!$D$15,1,"")</f>
        <v/>
      </c>
      <c r="S29" s="106" t="str">
        <f t="shared" si="1"/>
        <v/>
      </c>
      <c r="T29" s="106" t="str">
        <f t="shared" si="2"/>
        <v/>
      </c>
      <c r="U29" s="125">
        <f t="shared" si="3"/>
        <v>0</v>
      </c>
      <c r="V29" s="123">
        <f t="shared" si="7"/>
        <v>0</v>
      </c>
      <c r="W29" s="129"/>
      <c r="AD29" s="72"/>
      <c r="AF29" s="73"/>
    </row>
    <row r="30" spans="1:32" ht="36" customHeight="1" x14ac:dyDescent="0.25">
      <c r="A30" s="89">
        <v>24</v>
      </c>
      <c r="B30" s="29"/>
      <c r="C30" s="178"/>
      <c r="D30" s="178"/>
      <c r="E30" s="178"/>
      <c r="F30" s="178"/>
      <c r="G30" s="178"/>
      <c r="H30" s="178" t="s">
        <v>63</v>
      </c>
      <c r="I30" s="178"/>
      <c r="J30" s="174">
        <f t="shared" si="4"/>
        <v>1</v>
      </c>
      <c r="K30" s="86">
        <f t="shared" si="0"/>
        <v>0</v>
      </c>
      <c r="L30" s="87"/>
      <c r="M30" s="87"/>
      <c r="N30" s="91"/>
      <c r="O30" s="29"/>
      <c r="P30" s="172">
        <f t="shared" si="5"/>
        <v>0</v>
      </c>
      <c r="Q30" s="176">
        <f t="shared" si="6"/>
        <v>0</v>
      </c>
      <c r="R30" s="105" t="str">
        <f>IF(K30&gt;Pars!$D$15,1,"")</f>
        <v/>
      </c>
      <c r="S30" s="106" t="str">
        <f t="shared" si="1"/>
        <v/>
      </c>
      <c r="T30" s="106" t="str">
        <f t="shared" si="2"/>
        <v/>
      </c>
      <c r="U30" s="125">
        <f t="shared" si="3"/>
        <v>0</v>
      </c>
      <c r="V30" s="123">
        <f t="shared" si="7"/>
        <v>0</v>
      </c>
      <c r="W30" s="129"/>
      <c r="AD30" s="72"/>
      <c r="AF30" s="73"/>
    </row>
    <row r="31" spans="1:32" ht="36" customHeight="1" x14ac:dyDescent="0.25">
      <c r="A31" s="89">
        <v>25</v>
      </c>
      <c r="B31" s="29"/>
      <c r="C31" s="178"/>
      <c r="D31" s="178"/>
      <c r="E31" s="178"/>
      <c r="F31" s="178"/>
      <c r="G31" s="178"/>
      <c r="H31" s="178" t="s">
        <v>63</v>
      </c>
      <c r="I31" s="178"/>
      <c r="J31" s="174">
        <f t="shared" si="4"/>
        <v>1</v>
      </c>
      <c r="K31" s="86">
        <f t="shared" si="0"/>
        <v>0</v>
      </c>
      <c r="L31" s="87"/>
      <c r="M31" s="87"/>
      <c r="N31" s="91"/>
      <c r="O31" s="29"/>
      <c r="P31" s="172">
        <f t="shared" si="5"/>
        <v>0</v>
      </c>
      <c r="Q31" s="176">
        <f t="shared" si="6"/>
        <v>0</v>
      </c>
      <c r="R31" s="105" t="str">
        <f>IF(K31&gt;Pars!$D$15,1,"")</f>
        <v/>
      </c>
      <c r="S31" s="106" t="str">
        <f t="shared" si="1"/>
        <v/>
      </c>
      <c r="T31" s="106" t="str">
        <f t="shared" si="2"/>
        <v/>
      </c>
      <c r="U31" s="125">
        <f t="shared" si="3"/>
        <v>0</v>
      </c>
      <c r="V31" s="123">
        <f t="shared" si="7"/>
        <v>0</v>
      </c>
      <c r="W31" s="129"/>
      <c r="AD31" s="72"/>
      <c r="AF31" s="73"/>
    </row>
    <row r="32" spans="1:32" ht="36" customHeight="1" x14ac:dyDescent="0.25">
      <c r="A32" s="89">
        <v>26</v>
      </c>
      <c r="B32" s="29"/>
      <c r="C32" s="178"/>
      <c r="D32" s="178"/>
      <c r="E32" s="178"/>
      <c r="F32" s="178"/>
      <c r="G32" s="178"/>
      <c r="H32" s="178" t="s">
        <v>63</v>
      </c>
      <c r="I32" s="178"/>
      <c r="J32" s="174">
        <f t="shared" si="4"/>
        <v>1</v>
      </c>
      <c r="K32" s="86">
        <f t="shared" si="0"/>
        <v>0</v>
      </c>
      <c r="L32" s="87"/>
      <c r="M32" s="87"/>
      <c r="N32" s="91"/>
      <c r="O32" s="29"/>
      <c r="P32" s="172">
        <f t="shared" si="5"/>
        <v>0</v>
      </c>
      <c r="Q32" s="176">
        <f t="shared" si="6"/>
        <v>0</v>
      </c>
      <c r="R32" s="105" t="str">
        <f>IF(K32&gt;Pars!$D$15,1,"")</f>
        <v/>
      </c>
      <c r="S32" s="106" t="str">
        <f t="shared" si="1"/>
        <v/>
      </c>
      <c r="T32" s="106" t="str">
        <f t="shared" si="2"/>
        <v/>
      </c>
      <c r="U32" s="125">
        <f t="shared" si="3"/>
        <v>0</v>
      </c>
      <c r="V32" s="123">
        <f t="shared" si="7"/>
        <v>0</v>
      </c>
      <c r="W32" s="129"/>
      <c r="AD32" s="72"/>
      <c r="AF32" s="73"/>
    </row>
    <row r="33" spans="1:32" ht="36" customHeight="1" x14ac:dyDescent="0.25">
      <c r="A33" s="89">
        <v>27</v>
      </c>
      <c r="B33" s="29"/>
      <c r="C33" s="178"/>
      <c r="D33" s="178"/>
      <c r="E33" s="178"/>
      <c r="F33" s="178"/>
      <c r="G33" s="178"/>
      <c r="H33" s="178" t="s">
        <v>63</v>
      </c>
      <c r="I33" s="178"/>
      <c r="J33" s="174">
        <f t="shared" si="4"/>
        <v>1</v>
      </c>
      <c r="K33" s="86">
        <f t="shared" si="0"/>
        <v>0</v>
      </c>
      <c r="L33" s="87"/>
      <c r="M33" s="87"/>
      <c r="N33" s="91"/>
      <c r="O33" s="29"/>
      <c r="P33" s="172">
        <f t="shared" si="5"/>
        <v>0</v>
      </c>
      <c r="Q33" s="176">
        <f t="shared" si="6"/>
        <v>0</v>
      </c>
      <c r="R33" s="105" t="str">
        <f>IF(K33&gt;Pars!$D$15,1,"")</f>
        <v/>
      </c>
      <c r="S33" s="106" t="str">
        <f t="shared" si="1"/>
        <v/>
      </c>
      <c r="T33" s="106" t="str">
        <f t="shared" si="2"/>
        <v/>
      </c>
      <c r="U33" s="125">
        <f t="shared" si="3"/>
        <v>0</v>
      </c>
      <c r="V33" s="123">
        <f t="shared" si="7"/>
        <v>0</v>
      </c>
      <c r="W33" s="129"/>
      <c r="AD33" s="72"/>
      <c r="AF33" s="73"/>
    </row>
    <row r="34" spans="1:32" ht="36" customHeight="1" x14ac:dyDescent="0.25">
      <c r="A34" s="89">
        <v>28</v>
      </c>
      <c r="B34" s="29"/>
      <c r="C34" s="178"/>
      <c r="D34" s="178"/>
      <c r="E34" s="178"/>
      <c r="F34" s="178"/>
      <c r="G34" s="178"/>
      <c r="H34" s="178" t="s">
        <v>63</v>
      </c>
      <c r="I34" s="178"/>
      <c r="J34" s="174">
        <f t="shared" si="4"/>
        <v>1</v>
      </c>
      <c r="K34" s="86">
        <f t="shared" si="0"/>
        <v>0</v>
      </c>
      <c r="L34" s="87"/>
      <c r="M34" s="87"/>
      <c r="N34" s="91"/>
      <c r="O34" s="29"/>
      <c r="P34" s="172">
        <f t="shared" si="5"/>
        <v>0</v>
      </c>
      <c r="Q34" s="176">
        <f t="shared" si="6"/>
        <v>0</v>
      </c>
      <c r="R34" s="105" t="str">
        <f>IF(K34&gt;Pars!$D$15,1,"")</f>
        <v/>
      </c>
      <c r="S34" s="106" t="str">
        <f t="shared" si="1"/>
        <v/>
      </c>
      <c r="T34" s="106" t="str">
        <f t="shared" si="2"/>
        <v/>
      </c>
      <c r="U34" s="125">
        <f t="shared" si="3"/>
        <v>0</v>
      </c>
      <c r="V34" s="123">
        <f t="shared" si="7"/>
        <v>0</v>
      </c>
      <c r="W34" s="129"/>
      <c r="AD34" s="72"/>
      <c r="AF34" s="73"/>
    </row>
    <row r="35" spans="1:32" ht="36" customHeight="1" x14ac:dyDescent="0.25">
      <c r="A35" s="89">
        <v>29</v>
      </c>
      <c r="B35" s="29"/>
      <c r="C35" s="178"/>
      <c r="D35" s="178"/>
      <c r="E35" s="178"/>
      <c r="F35" s="178"/>
      <c r="G35" s="178"/>
      <c r="H35" s="178" t="s">
        <v>63</v>
      </c>
      <c r="I35" s="178"/>
      <c r="J35" s="174">
        <f t="shared" si="4"/>
        <v>1</v>
      </c>
      <c r="K35" s="86">
        <f t="shared" si="0"/>
        <v>0</v>
      </c>
      <c r="L35" s="87"/>
      <c r="M35" s="87"/>
      <c r="N35" s="91"/>
      <c r="O35" s="29"/>
      <c r="P35" s="172">
        <f t="shared" si="5"/>
        <v>0</v>
      </c>
      <c r="Q35" s="176">
        <f t="shared" si="6"/>
        <v>0</v>
      </c>
      <c r="R35" s="105" t="str">
        <f>IF(K35&gt;Pars!$D$15,1,"")</f>
        <v/>
      </c>
      <c r="S35" s="106" t="str">
        <f t="shared" si="1"/>
        <v/>
      </c>
      <c r="T35" s="106" t="str">
        <f t="shared" si="2"/>
        <v/>
      </c>
      <c r="U35" s="125">
        <f t="shared" si="3"/>
        <v>0</v>
      </c>
      <c r="V35" s="123">
        <f t="shared" si="7"/>
        <v>0</v>
      </c>
      <c r="W35" s="129"/>
      <c r="AD35" s="72"/>
      <c r="AF35" s="73"/>
    </row>
    <row r="36" spans="1:32" ht="36" customHeight="1" x14ac:dyDescent="0.25">
      <c r="A36" s="89">
        <v>30</v>
      </c>
      <c r="B36" s="29"/>
      <c r="C36" s="178"/>
      <c r="D36" s="178"/>
      <c r="E36" s="178"/>
      <c r="F36" s="178"/>
      <c r="G36" s="178"/>
      <c r="H36" s="178" t="s">
        <v>63</v>
      </c>
      <c r="I36" s="178"/>
      <c r="J36" s="174">
        <f t="shared" si="4"/>
        <v>1</v>
      </c>
      <c r="K36" s="86">
        <f t="shared" si="0"/>
        <v>0</v>
      </c>
      <c r="L36" s="87"/>
      <c r="M36" s="87"/>
      <c r="N36" s="91"/>
      <c r="O36" s="29"/>
      <c r="P36" s="172">
        <f t="shared" si="5"/>
        <v>0</v>
      </c>
      <c r="Q36" s="176">
        <f t="shared" si="6"/>
        <v>0</v>
      </c>
      <c r="R36" s="105" t="str">
        <f>IF(K36&gt;Pars!$D$15,1,"")</f>
        <v/>
      </c>
      <c r="S36" s="106" t="str">
        <f t="shared" si="1"/>
        <v/>
      </c>
      <c r="T36" s="106" t="str">
        <f t="shared" si="2"/>
        <v/>
      </c>
      <c r="U36" s="125">
        <f t="shared" si="3"/>
        <v>0</v>
      </c>
      <c r="V36" s="123">
        <f t="shared" si="7"/>
        <v>0</v>
      </c>
      <c r="W36" s="129"/>
      <c r="AD36" s="72"/>
      <c r="AF36" s="73"/>
    </row>
    <row r="37" spans="1:32" ht="36" customHeight="1" x14ac:dyDescent="0.25">
      <c r="A37" s="89">
        <v>31</v>
      </c>
      <c r="B37" s="29"/>
      <c r="C37" s="178"/>
      <c r="D37" s="178"/>
      <c r="E37" s="178"/>
      <c r="F37" s="178"/>
      <c r="G37" s="178"/>
      <c r="H37" s="178" t="s">
        <v>63</v>
      </c>
      <c r="I37" s="178"/>
      <c r="J37" s="174">
        <f t="shared" si="4"/>
        <v>1</v>
      </c>
      <c r="K37" s="86">
        <f t="shared" si="0"/>
        <v>0</v>
      </c>
      <c r="L37" s="87"/>
      <c r="M37" s="87"/>
      <c r="N37" s="91"/>
      <c r="O37" s="29"/>
      <c r="P37" s="172">
        <f t="shared" si="5"/>
        <v>0</v>
      </c>
      <c r="Q37" s="176">
        <f t="shared" si="6"/>
        <v>0</v>
      </c>
      <c r="R37" s="105" t="str">
        <f>IF(K37&gt;Pars!$D$15,1,"")</f>
        <v/>
      </c>
      <c r="S37" s="106" t="str">
        <f t="shared" si="1"/>
        <v/>
      </c>
      <c r="T37" s="106" t="str">
        <f t="shared" si="2"/>
        <v/>
      </c>
      <c r="U37" s="125">
        <f t="shared" si="3"/>
        <v>0</v>
      </c>
      <c r="V37" s="123">
        <f t="shared" si="7"/>
        <v>0</v>
      </c>
      <c r="W37" s="129"/>
      <c r="AD37" s="72"/>
      <c r="AF37" s="73"/>
    </row>
    <row r="38" spans="1:32" ht="36" customHeight="1" x14ac:dyDescent="0.25">
      <c r="A38" s="89">
        <v>32</v>
      </c>
      <c r="B38" s="29"/>
      <c r="C38" s="178"/>
      <c r="D38" s="178"/>
      <c r="E38" s="178"/>
      <c r="F38" s="178"/>
      <c r="G38" s="178"/>
      <c r="H38" s="178" t="s">
        <v>63</v>
      </c>
      <c r="I38" s="178"/>
      <c r="J38" s="174">
        <f t="shared" si="4"/>
        <v>1</v>
      </c>
      <c r="K38" s="86">
        <f t="shared" si="0"/>
        <v>0</v>
      </c>
      <c r="L38" s="87"/>
      <c r="M38" s="87"/>
      <c r="N38" s="91"/>
      <c r="O38" s="29"/>
      <c r="P38" s="172">
        <f t="shared" si="5"/>
        <v>0</v>
      </c>
      <c r="Q38" s="176">
        <f t="shared" si="6"/>
        <v>0</v>
      </c>
      <c r="R38" s="105" t="str">
        <f>IF(K38&gt;Pars!$D$15,1,"")</f>
        <v/>
      </c>
      <c r="S38" s="106" t="str">
        <f t="shared" si="1"/>
        <v/>
      </c>
      <c r="T38" s="106" t="str">
        <f t="shared" si="2"/>
        <v/>
      </c>
      <c r="U38" s="125">
        <f t="shared" si="3"/>
        <v>0</v>
      </c>
      <c r="V38" s="123">
        <f t="shared" si="7"/>
        <v>0</v>
      </c>
      <c r="W38" s="129"/>
      <c r="AD38" s="72"/>
      <c r="AF38" s="73"/>
    </row>
    <row r="39" spans="1:32" ht="36" customHeight="1" x14ac:dyDescent="0.25">
      <c r="A39" s="89">
        <v>33</v>
      </c>
      <c r="B39" s="29"/>
      <c r="C39" s="178"/>
      <c r="D39" s="178"/>
      <c r="E39" s="178"/>
      <c r="F39" s="178"/>
      <c r="G39" s="178"/>
      <c r="H39" s="178" t="s">
        <v>63</v>
      </c>
      <c r="I39" s="178"/>
      <c r="J39" s="174">
        <f t="shared" si="4"/>
        <v>1</v>
      </c>
      <c r="K39" s="86">
        <f t="shared" si="0"/>
        <v>0</v>
      </c>
      <c r="L39" s="87"/>
      <c r="M39" s="87"/>
      <c r="N39" s="91"/>
      <c r="O39" s="29"/>
      <c r="P39" s="172">
        <f t="shared" si="5"/>
        <v>0</v>
      </c>
      <c r="Q39" s="176">
        <f t="shared" si="6"/>
        <v>0</v>
      </c>
      <c r="R39" s="105" t="str">
        <f>IF(K39&gt;Pars!$D$15,1,"")</f>
        <v/>
      </c>
      <c r="S39" s="106" t="str">
        <f t="shared" ref="S39:S66" si="8">IF(R39=1,IF(LEN(M39)&gt;0,"",1),"")</f>
        <v/>
      </c>
      <c r="T39" s="106" t="str">
        <f t="shared" si="2"/>
        <v/>
      </c>
      <c r="U39" s="125">
        <f t="shared" ref="U39:U66" si="9">IF(R39=1,IF(M39&gt;0,1,0),0)</f>
        <v>0</v>
      </c>
      <c r="V39" s="123">
        <f t="shared" si="7"/>
        <v>0</v>
      </c>
      <c r="W39" s="129"/>
      <c r="AD39" s="72"/>
      <c r="AF39" s="73"/>
    </row>
    <row r="40" spans="1:32" ht="36" customHeight="1" x14ac:dyDescent="0.25">
      <c r="A40" s="89">
        <v>34</v>
      </c>
      <c r="B40" s="29"/>
      <c r="C40" s="178"/>
      <c r="D40" s="178"/>
      <c r="E40" s="178"/>
      <c r="F40" s="178"/>
      <c r="G40" s="178"/>
      <c r="H40" s="178" t="s">
        <v>63</v>
      </c>
      <c r="I40" s="178"/>
      <c r="J40" s="174">
        <f t="shared" si="4"/>
        <v>1</v>
      </c>
      <c r="K40" s="86">
        <f t="shared" si="0"/>
        <v>0</v>
      </c>
      <c r="L40" s="87"/>
      <c r="M40" s="87"/>
      <c r="N40" s="91"/>
      <c r="O40" s="29"/>
      <c r="P40" s="172">
        <f t="shared" si="5"/>
        <v>0</v>
      </c>
      <c r="Q40" s="176">
        <f t="shared" si="6"/>
        <v>0</v>
      </c>
      <c r="R40" s="105" t="str">
        <f>IF(K40&gt;Pars!$D$15,1,"")</f>
        <v/>
      </c>
      <c r="S40" s="106" t="str">
        <f t="shared" si="8"/>
        <v/>
      </c>
      <c r="T40" s="106" t="str">
        <f t="shared" si="2"/>
        <v/>
      </c>
      <c r="U40" s="125">
        <f t="shared" si="9"/>
        <v>0</v>
      </c>
      <c r="V40" s="123">
        <f t="shared" si="7"/>
        <v>0</v>
      </c>
      <c r="W40" s="129"/>
      <c r="AD40" s="72"/>
      <c r="AF40" s="73"/>
    </row>
    <row r="41" spans="1:32" ht="36" customHeight="1" x14ac:dyDescent="0.25">
      <c r="A41" s="89">
        <v>35</v>
      </c>
      <c r="B41" s="29"/>
      <c r="C41" s="178"/>
      <c r="D41" s="178"/>
      <c r="E41" s="178"/>
      <c r="F41" s="178"/>
      <c r="G41" s="178"/>
      <c r="H41" s="178" t="s">
        <v>63</v>
      </c>
      <c r="I41" s="178"/>
      <c r="J41" s="174">
        <f t="shared" si="4"/>
        <v>1</v>
      </c>
      <c r="K41" s="86">
        <f t="shared" si="0"/>
        <v>0</v>
      </c>
      <c r="L41" s="87"/>
      <c r="M41" s="87"/>
      <c r="N41" s="91"/>
      <c r="O41" s="29"/>
      <c r="P41" s="172">
        <f t="shared" si="5"/>
        <v>0</v>
      </c>
      <c r="Q41" s="176">
        <f t="shared" si="6"/>
        <v>0</v>
      </c>
      <c r="R41" s="105" t="str">
        <f>IF(K41&gt;Pars!$D$15,1,"")</f>
        <v/>
      </c>
      <c r="S41" s="106" t="str">
        <f t="shared" si="8"/>
        <v/>
      </c>
      <c r="T41" s="106" t="str">
        <f t="shared" si="2"/>
        <v/>
      </c>
      <c r="U41" s="125">
        <f t="shared" si="9"/>
        <v>0</v>
      </c>
      <c r="V41" s="123">
        <f t="shared" si="7"/>
        <v>0</v>
      </c>
      <c r="W41" s="129"/>
      <c r="AD41" s="72"/>
      <c r="AF41" s="73"/>
    </row>
    <row r="42" spans="1:32" ht="36" customHeight="1" x14ac:dyDescent="0.25">
      <c r="A42" s="89">
        <v>36</v>
      </c>
      <c r="B42" s="29"/>
      <c r="C42" s="178"/>
      <c r="D42" s="178"/>
      <c r="E42" s="178"/>
      <c r="F42" s="178"/>
      <c r="G42" s="178"/>
      <c r="H42" s="178" t="s">
        <v>63</v>
      </c>
      <c r="I42" s="178"/>
      <c r="J42" s="174">
        <f t="shared" si="4"/>
        <v>1</v>
      </c>
      <c r="K42" s="86">
        <f t="shared" si="0"/>
        <v>0</v>
      </c>
      <c r="L42" s="87"/>
      <c r="M42" s="87"/>
      <c r="N42" s="91"/>
      <c r="O42" s="29"/>
      <c r="P42" s="172">
        <f t="shared" si="5"/>
        <v>0</v>
      </c>
      <c r="Q42" s="176">
        <f t="shared" si="6"/>
        <v>0</v>
      </c>
      <c r="R42" s="105" t="str">
        <f>IF(K42&gt;Pars!$D$15,1,"")</f>
        <v/>
      </c>
      <c r="S42" s="106" t="str">
        <f t="shared" si="8"/>
        <v/>
      </c>
      <c r="T42" s="106" t="str">
        <f t="shared" si="2"/>
        <v/>
      </c>
      <c r="U42" s="125">
        <f t="shared" si="9"/>
        <v>0</v>
      </c>
      <c r="V42" s="123">
        <f t="shared" si="7"/>
        <v>0</v>
      </c>
      <c r="W42" s="129"/>
      <c r="AD42" s="72"/>
      <c r="AF42" s="73"/>
    </row>
    <row r="43" spans="1:32" ht="36" customHeight="1" x14ac:dyDescent="0.25">
      <c r="A43" s="89">
        <v>37</v>
      </c>
      <c r="B43" s="29"/>
      <c r="C43" s="178"/>
      <c r="D43" s="178"/>
      <c r="E43" s="178"/>
      <c r="F43" s="178"/>
      <c r="G43" s="178"/>
      <c r="H43" s="178" t="s">
        <v>63</v>
      </c>
      <c r="I43" s="178"/>
      <c r="J43" s="174">
        <f t="shared" si="4"/>
        <v>1</v>
      </c>
      <c r="K43" s="86">
        <f t="shared" si="0"/>
        <v>0</v>
      </c>
      <c r="L43" s="87"/>
      <c r="M43" s="87"/>
      <c r="N43" s="91"/>
      <c r="O43" s="29"/>
      <c r="P43" s="172">
        <f t="shared" si="5"/>
        <v>0</v>
      </c>
      <c r="Q43" s="176">
        <f t="shared" si="6"/>
        <v>0</v>
      </c>
      <c r="R43" s="105" t="str">
        <f>IF(K43&gt;Pars!$D$15,1,"")</f>
        <v/>
      </c>
      <c r="S43" s="106" t="str">
        <f t="shared" si="8"/>
        <v/>
      </c>
      <c r="T43" s="106" t="str">
        <f t="shared" si="2"/>
        <v/>
      </c>
      <c r="U43" s="125">
        <f t="shared" si="9"/>
        <v>0</v>
      </c>
      <c r="V43" s="123">
        <f t="shared" si="7"/>
        <v>0</v>
      </c>
      <c r="W43" s="129"/>
      <c r="AD43" s="72"/>
      <c r="AF43" s="73"/>
    </row>
    <row r="44" spans="1:32" ht="36" customHeight="1" x14ac:dyDescent="0.25">
      <c r="A44" s="89">
        <v>38</v>
      </c>
      <c r="B44" s="29"/>
      <c r="C44" s="178"/>
      <c r="D44" s="178"/>
      <c r="E44" s="178"/>
      <c r="F44" s="178"/>
      <c r="G44" s="178"/>
      <c r="H44" s="178" t="s">
        <v>63</v>
      </c>
      <c r="I44" s="178"/>
      <c r="J44" s="174">
        <f t="shared" si="4"/>
        <v>1</v>
      </c>
      <c r="K44" s="86">
        <f t="shared" si="0"/>
        <v>0</v>
      </c>
      <c r="L44" s="87"/>
      <c r="M44" s="87"/>
      <c r="N44" s="91"/>
      <c r="O44" s="29"/>
      <c r="P44" s="172">
        <f t="shared" si="5"/>
        <v>0</v>
      </c>
      <c r="Q44" s="176">
        <f t="shared" si="6"/>
        <v>0</v>
      </c>
      <c r="R44" s="105" t="str">
        <f>IF(K44&gt;Pars!$D$15,1,"")</f>
        <v/>
      </c>
      <c r="S44" s="106" t="str">
        <f t="shared" si="8"/>
        <v/>
      </c>
      <c r="T44" s="106" t="str">
        <f t="shared" si="2"/>
        <v/>
      </c>
      <c r="U44" s="125">
        <f t="shared" si="9"/>
        <v>0</v>
      </c>
      <c r="V44" s="123">
        <f t="shared" si="7"/>
        <v>0</v>
      </c>
      <c r="W44" s="129"/>
      <c r="AD44" s="72"/>
      <c r="AF44" s="73"/>
    </row>
    <row r="45" spans="1:32" ht="36" customHeight="1" x14ac:dyDescent="0.25">
      <c r="A45" s="89">
        <v>39</v>
      </c>
      <c r="B45" s="29"/>
      <c r="C45" s="178"/>
      <c r="D45" s="178"/>
      <c r="E45" s="178"/>
      <c r="F45" s="178"/>
      <c r="G45" s="178"/>
      <c r="H45" s="178" t="s">
        <v>63</v>
      </c>
      <c r="I45" s="178"/>
      <c r="J45" s="174">
        <f t="shared" si="4"/>
        <v>1</v>
      </c>
      <c r="K45" s="86">
        <f t="shared" si="0"/>
        <v>0</v>
      </c>
      <c r="L45" s="87"/>
      <c r="M45" s="87"/>
      <c r="N45" s="91"/>
      <c r="O45" s="29"/>
      <c r="P45" s="172">
        <f t="shared" si="5"/>
        <v>0</v>
      </c>
      <c r="Q45" s="176">
        <f t="shared" si="6"/>
        <v>0</v>
      </c>
      <c r="R45" s="105" t="str">
        <f>IF(K45&gt;Pars!$D$15,1,"")</f>
        <v/>
      </c>
      <c r="S45" s="106" t="str">
        <f t="shared" si="8"/>
        <v/>
      </c>
      <c r="T45" s="106" t="str">
        <f t="shared" si="2"/>
        <v/>
      </c>
      <c r="U45" s="125">
        <f t="shared" si="9"/>
        <v>0</v>
      </c>
      <c r="V45" s="123">
        <f t="shared" si="7"/>
        <v>0</v>
      </c>
      <c r="W45" s="129"/>
      <c r="AD45" s="72"/>
      <c r="AF45" s="73"/>
    </row>
    <row r="46" spans="1:32" ht="36" customHeight="1" x14ac:dyDescent="0.25">
      <c r="A46" s="89">
        <v>40</v>
      </c>
      <c r="B46" s="29"/>
      <c r="C46" s="178"/>
      <c r="D46" s="178"/>
      <c r="E46" s="178"/>
      <c r="F46" s="178"/>
      <c r="G46" s="178"/>
      <c r="H46" s="178" t="s">
        <v>63</v>
      </c>
      <c r="I46" s="178"/>
      <c r="J46" s="174">
        <f t="shared" si="4"/>
        <v>1</v>
      </c>
      <c r="K46" s="86">
        <f t="shared" si="0"/>
        <v>0</v>
      </c>
      <c r="L46" s="87"/>
      <c r="M46" s="87"/>
      <c r="N46" s="91"/>
      <c r="O46" s="29"/>
      <c r="P46" s="172">
        <f t="shared" si="5"/>
        <v>0</v>
      </c>
      <c r="Q46" s="176">
        <f t="shared" si="6"/>
        <v>0</v>
      </c>
      <c r="R46" s="105" t="str">
        <f>IF(K46&gt;Pars!$D$15,1,"")</f>
        <v/>
      </c>
      <c r="S46" s="106" t="str">
        <f t="shared" si="8"/>
        <v/>
      </c>
      <c r="T46" s="106" t="str">
        <f t="shared" si="2"/>
        <v/>
      </c>
      <c r="U46" s="125">
        <f t="shared" si="9"/>
        <v>0</v>
      </c>
      <c r="V46" s="123">
        <f t="shared" si="7"/>
        <v>0</v>
      </c>
      <c r="W46" s="129"/>
      <c r="AD46" s="72"/>
      <c r="AF46" s="73"/>
    </row>
    <row r="47" spans="1:32" ht="36" customHeight="1" x14ac:dyDescent="0.25">
      <c r="A47" s="89">
        <v>41</v>
      </c>
      <c r="B47" s="29"/>
      <c r="C47" s="178"/>
      <c r="D47" s="178"/>
      <c r="E47" s="178"/>
      <c r="F47" s="178"/>
      <c r="G47" s="178"/>
      <c r="H47" s="178" t="s">
        <v>63</v>
      </c>
      <c r="I47" s="178"/>
      <c r="J47" s="174">
        <f t="shared" si="4"/>
        <v>1</v>
      </c>
      <c r="K47" s="86">
        <f t="shared" si="0"/>
        <v>0</v>
      </c>
      <c r="L47" s="87"/>
      <c r="M47" s="87"/>
      <c r="N47" s="91"/>
      <c r="O47" s="29"/>
      <c r="P47" s="172">
        <f t="shared" si="5"/>
        <v>0</v>
      </c>
      <c r="Q47" s="176">
        <f t="shared" si="6"/>
        <v>0</v>
      </c>
      <c r="R47" s="105" t="str">
        <f>IF(K47&gt;Pars!$D$15,1,"")</f>
        <v/>
      </c>
      <c r="S47" s="106" t="str">
        <f t="shared" si="8"/>
        <v/>
      </c>
      <c r="T47" s="106" t="str">
        <f t="shared" si="2"/>
        <v/>
      </c>
      <c r="U47" s="125">
        <f t="shared" si="9"/>
        <v>0</v>
      </c>
      <c r="V47" s="123">
        <f t="shared" si="7"/>
        <v>0</v>
      </c>
      <c r="W47" s="129"/>
      <c r="AD47" s="72"/>
      <c r="AF47" s="73"/>
    </row>
    <row r="48" spans="1:32" ht="36" customHeight="1" x14ac:dyDescent="0.25">
      <c r="A48" s="89">
        <v>42</v>
      </c>
      <c r="B48" s="29"/>
      <c r="C48" s="178"/>
      <c r="D48" s="178"/>
      <c r="E48" s="178"/>
      <c r="F48" s="178"/>
      <c r="G48" s="178"/>
      <c r="H48" s="178" t="s">
        <v>63</v>
      </c>
      <c r="I48" s="178"/>
      <c r="J48" s="174">
        <f t="shared" si="4"/>
        <v>1</v>
      </c>
      <c r="K48" s="86">
        <f t="shared" si="0"/>
        <v>0</v>
      </c>
      <c r="L48" s="87"/>
      <c r="M48" s="87"/>
      <c r="N48" s="91"/>
      <c r="O48" s="29"/>
      <c r="P48" s="172">
        <f t="shared" si="5"/>
        <v>0</v>
      </c>
      <c r="Q48" s="176">
        <f t="shared" si="6"/>
        <v>0</v>
      </c>
      <c r="R48" s="105" t="str">
        <f>IF(K48&gt;Pars!$D$15,1,"")</f>
        <v/>
      </c>
      <c r="S48" s="106" t="str">
        <f t="shared" si="8"/>
        <v/>
      </c>
      <c r="T48" s="106" t="str">
        <f t="shared" si="2"/>
        <v/>
      </c>
      <c r="U48" s="125">
        <f t="shared" si="9"/>
        <v>0</v>
      </c>
      <c r="V48" s="123">
        <f t="shared" si="7"/>
        <v>0</v>
      </c>
      <c r="W48" s="129"/>
      <c r="AD48" s="72"/>
      <c r="AF48" s="73"/>
    </row>
    <row r="49" spans="1:32" ht="36" customHeight="1" x14ac:dyDescent="0.25">
      <c r="A49" s="89">
        <v>43</v>
      </c>
      <c r="B49" s="29"/>
      <c r="C49" s="178"/>
      <c r="D49" s="178"/>
      <c r="E49" s="178"/>
      <c r="F49" s="178"/>
      <c r="G49" s="178"/>
      <c r="H49" s="178" t="s">
        <v>63</v>
      </c>
      <c r="I49" s="178"/>
      <c r="J49" s="174">
        <f t="shared" si="4"/>
        <v>1</v>
      </c>
      <c r="K49" s="86">
        <f t="shared" si="0"/>
        <v>0</v>
      </c>
      <c r="L49" s="87"/>
      <c r="M49" s="87"/>
      <c r="N49" s="91"/>
      <c r="O49" s="29"/>
      <c r="P49" s="172">
        <f t="shared" si="5"/>
        <v>0</v>
      </c>
      <c r="Q49" s="176">
        <f t="shared" si="6"/>
        <v>0</v>
      </c>
      <c r="R49" s="105" t="str">
        <f>IF(K49&gt;Pars!$D$15,1,"")</f>
        <v/>
      </c>
      <c r="S49" s="106" t="str">
        <f t="shared" si="8"/>
        <v/>
      </c>
      <c r="T49" s="106" t="str">
        <f t="shared" si="2"/>
        <v/>
      </c>
      <c r="U49" s="125">
        <f t="shared" si="9"/>
        <v>0</v>
      </c>
      <c r="V49" s="123">
        <f t="shared" si="7"/>
        <v>0</v>
      </c>
      <c r="W49" s="129"/>
      <c r="AD49" s="72"/>
      <c r="AF49" s="73"/>
    </row>
    <row r="50" spans="1:32" ht="36" customHeight="1" x14ac:dyDescent="0.25">
      <c r="A50" s="89">
        <v>44</v>
      </c>
      <c r="B50" s="29"/>
      <c r="C50" s="178"/>
      <c r="D50" s="178"/>
      <c r="E50" s="178"/>
      <c r="F50" s="178"/>
      <c r="G50" s="178"/>
      <c r="H50" s="178" t="s">
        <v>63</v>
      </c>
      <c r="I50" s="178"/>
      <c r="J50" s="174">
        <f t="shared" si="4"/>
        <v>1</v>
      </c>
      <c r="K50" s="86">
        <f t="shared" si="0"/>
        <v>0</v>
      </c>
      <c r="L50" s="87"/>
      <c r="M50" s="87"/>
      <c r="N50" s="91"/>
      <c r="O50" s="29"/>
      <c r="P50" s="172">
        <f t="shared" si="5"/>
        <v>0</v>
      </c>
      <c r="Q50" s="176">
        <f t="shared" si="6"/>
        <v>0</v>
      </c>
      <c r="R50" s="105" t="str">
        <f>IF(K50&gt;Pars!$D$15,1,"")</f>
        <v/>
      </c>
      <c r="S50" s="106" t="str">
        <f t="shared" si="8"/>
        <v/>
      </c>
      <c r="T50" s="106" t="str">
        <f t="shared" si="2"/>
        <v/>
      </c>
      <c r="U50" s="125">
        <f t="shared" si="9"/>
        <v>0</v>
      </c>
      <c r="V50" s="123">
        <f t="shared" si="7"/>
        <v>0</v>
      </c>
      <c r="W50" s="129"/>
      <c r="AD50" s="72"/>
      <c r="AF50" s="73"/>
    </row>
    <row r="51" spans="1:32" ht="36" customHeight="1" x14ac:dyDescent="0.25">
      <c r="A51" s="89">
        <v>45</v>
      </c>
      <c r="B51" s="29"/>
      <c r="C51" s="178"/>
      <c r="D51" s="178"/>
      <c r="E51" s="178"/>
      <c r="F51" s="178"/>
      <c r="G51" s="178"/>
      <c r="H51" s="178" t="s">
        <v>63</v>
      </c>
      <c r="I51" s="178"/>
      <c r="J51" s="174">
        <f t="shared" si="4"/>
        <v>1</v>
      </c>
      <c r="K51" s="86">
        <f t="shared" si="0"/>
        <v>0</v>
      </c>
      <c r="L51" s="87"/>
      <c r="M51" s="87"/>
      <c r="N51" s="91"/>
      <c r="O51" s="29"/>
      <c r="P51" s="172">
        <f t="shared" si="5"/>
        <v>0</v>
      </c>
      <c r="Q51" s="176">
        <f t="shared" si="6"/>
        <v>0</v>
      </c>
      <c r="R51" s="105" t="str">
        <f>IF(K51&gt;Pars!$D$15,1,"")</f>
        <v/>
      </c>
      <c r="S51" s="106" t="str">
        <f t="shared" si="8"/>
        <v/>
      </c>
      <c r="T51" s="106" t="str">
        <f t="shared" si="2"/>
        <v/>
      </c>
      <c r="U51" s="125">
        <f t="shared" si="9"/>
        <v>0</v>
      </c>
      <c r="V51" s="123">
        <f t="shared" si="7"/>
        <v>0</v>
      </c>
      <c r="W51" s="129"/>
      <c r="AD51" s="72"/>
      <c r="AF51" s="73"/>
    </row>
    <row r="52" spans="1:32" ht="36" customHeight="1" x14ac:dyDescent="0.25">
      <c r="A52" s="89">
        <v>46</v>
      </c>
      <c r="B52" s="29"/>
      <c r="C52" s="178"/>
      <c r="D52" s="178"/>
      <c r="E52" s="178"/>
      <c r="F52" s="178"/>
      <c r="G52" s="178"/>
      <c r="H52" s="178" t="s">
        <v>63</v>
      </c>
      <c r="I52" s="178"/>
      <c r="J52" s="174">
        <f t="shared" si="4"/>
        <v>1</v>
      </c>
      <c r="K52" s="86">
        <f t="shared" si="0"/>
        <v>0</v>
      </c>
      <c r="L52" s="87"/>
      <c r="M52" s="87"/>
      <c r="N52" s="91"/>
      <c r="O52" s="29"/>
      <c r="P52" s="172">
        <f t="shared" si="5"/>
        <v>0</v>
      </c>
      <c r="Q52" s="176">
        <f t="shared" si="6"/>
        <v>0</v>
      </c>
      <c r="R52" s="105" t="str">
        <f>IF(K52&gt;Pars!$D$15,1,"")</f>
        <v/>
      </c>
      <c r="S52" s="106" t="str">
        <f t="shared" si="8"/>
        <v/>
      </c>
      <c r="T52" s="106" t="str">
        <f t="shared" si="2"/>
        <v/>
      </c>
      <c r="U52" s="125">
        <f t="shared" si="9"/>
        <v>0</v>
      </c>
      <c r="V52" s="123">
        <f t="shared" si="7"/>
        <v>0</v>
      </c>
      <c r="W52" s="129"/>
      <c r="AD52" s="72"/>
      <c r="AF52" s="73"/>
    </row>
    <row r="53" spans="1:32" ht="36" customHeight="1" x14ac:dyDescent="0.25">
      <c r="A53" s="89">
        <v>47</v>
      </c>
      <c r="B53" s="29"/>
      <c r="C53" s="178"/>
      <c r="D53" s="178"/>
      <c r="E53" s="178"/>
      <c r="F53" s="178"/>
      <c r="G53" s="178"/>
      <c r="H53" s="178" t="s">
        <v>63</v>
      </c>
      <c r="I53" s="178"/>
      <c r="J53" s="174">
        <f t="shared" si="4"/>
        <v>1</v>
      </c>
      <c r="K53" s="86">
        <f t="shared" si="0"/>
        <v>0</v>
      </c>
      <c r="L53" s="87"/>
      <c r="M53" s="87"/>
      <c r="N53" s="91"/>
      <c r="O53" s="29"/>
      <c r="P53" s="172">
        <f t="shared" si="5"/>
        <v>0</v>
      </c>
      <c r="Q53" s="176">
        <f t="shared" si="6"/>
        <v>0</v>
      </c>
      <c r="R53" s="105" t="str">
        <f>IF(K53&gt;Pars!$D$15,1,"")</f>
        <v/>
      </c>
      <c r="S53" s="106" t="str">
        <f t="shared" si="8"/>
        <v/>
      </c>
      <c r="T53" s="106" t="str">
        <f t="shared" si="2"/>
        <v/>
      </c>
      <c r="U53" s="125">
        <f t="shared" si="9"/>
        <v>0</v>
      </c>
      <c r="V53" s="123">
        <f t="shared" si="7"/>
        <v>0</v>
      </c>
      <c r="W53" s="129"/>
      <c r="AD53" s="72"/>
      <c r="AF53" s="73"/>
    </row>
    <row r="54" spans="1:32" ht="36" customHeight="1" x14ac:dyDescent="0.25">
      <c r="A54" s="89">
        <v>48</v>
      </c>
      <c r="B54" s="29"/>
      <c r="C54" s="178"/>
      <c r="D54" s="178"/>
      <c r="E54" s="178"/>
      <c r="F54" s="178"/>
      <c r="G54" s="178"/>
      <c r="H54" s="178" t="s">
        <v>63</v>
      </c>
      <c r="I54" s="178"/>
      <c r="J54" s="174">
        <f t="shared" si="4"/>
        <v>1</v>
      </c>
      <c r="K54" s="86">
        <f t="shared" si="0"/>
        <v>0</v>
      </c>
      <c r="L54" s="87"/>
      <c r="M54" s="87"/>
      <c r="N54" s="91"/>
      <c r="O54" s="29"/>
      <c r="P54" s="172">
        <f t="shared" si="5"/>
        <v>0</v>
      </c>
      <c r="Q54" s="176">
        <f t="shared" si="6"/>
        <v>0</v>
      </c>
      <c r="R54" s="105" t="str">
        <f>IF(K54&gt;Pars!$D$15,1,"")</f>
        <v/>
      </c>
      <c r="S54" s="106" t="str">
        <f t="shared" si="8"/>
        <v/>
      </c>
      <c r="T54" s="106" t="str">
        <f t="shared" si="2"/>
        <v/>
      </c>
      <c r="U54" s="125">
        <f t="shared" si="9"/>
        <v>0</v>
      </c>
      <c r="V54" s="123">
        <f t="shared" si="7"/>
        <v>0</v>
      </c>
      <c r="W54" s="129"/>
      <c r="AD54" s="72"/>
      <c r="AF54" s="73"/>
    </row>
    <row r="55" spans="1:32" ht="36" customHeight="1" x14ac:dyDescent="0.25">
      <c r="A55" s="89">
        <v>49</v>
      </c>
      <c r="B55" s="29"/>
      <c r="C55" s="178"/>
      <c r="D55" s="178"/>
      <c r="E55" s="178"/>
      <c r="F55" s="178"/>
      <c r="G55" s="178"/>
      <c r="H55" s="178" t="s">
        <v>63</v>
      </c>
      <c r="I55" s="178"/>
      <c r="J55" s="174">
        <f t="shared" si="4"/>
        <v>1</v>
      </c>
      <c r="K55" s="86">
        <f t="shared" si="0"/>
        <v>0</v>
      </c>
      <c r="L55" s="87"/>
      <c r="M55" s="87"/>
      <c r="N55" s="91"/>
      <c r="O55" s="29"/>
      <c r="P55" s="172">
        <f t="shared" si="5"/>
        <v>0</v>
      </c>
      <c r="Q55" s="176">
        <f t="shared" si="6"/>
        <v>0</v>
      </c>
      <c r="R55" s="105" t="str">
        <f>IF(K55&gt;Pars!$D$15,1,"")</f>
        <v/>
      </c>
      <c r="S55" s="106" t="str">
        <f t="shared" si="8"/>
        <v/>
      </c>
      <c r="T55" s="106" t="str">
        <f t="shared" si="2"/>
        <v/>
      </c>
      <c r="U55" s="125">
        <f t="shared" si="9"/>
        <v>0</v>
      </c>
      <c r="V55" s="123">
        <f t="shared" si="7"/>
        <v>0</v>
      </c>
      <c r="W55" s="129"/>
      <c r="AD55" s="72"/>
      <c r="AF55" s="73"/>
    </row>
    <row r="56" spans="1:32" ht="36" customHeight="1" x14ac:dyDescent="0.25">
      <c r="A56" s="89">
        <v>50</v>
      </c>
      <c r="B56" s="29"/>
      <c r="C56" s="178"/>
      <c r="D56" s="178"/>
      <c r="E56" s="178"/>
      <c r="F56" s="178"/>
      <c r="G56" s="178"/>
      <c r="H56" s="178" t="s">
        <v>63</v>
      </c>
      <c r="I56" s="178"/>
      <c r="J56" s="174">
        <f t="shared" si="4"/>
        <v>1</v>
      </c>
      <c r="K56" s="86">
        <f t="shared" si="0"/>
        <v>0</v>
      </c>
      <c r="L56" s="87"/>
      <c r="M56" s="87"/>
      <c r="N56" s="91"/>
      <c r="O56" s="29"/>
      <c r="P56" s="172">
        <f t="shared" si="5"/>
        <v>0</v>
      </c>
      <c r="Q56" s="176">
        <f t="shared" si="6"/>
        <v>0</v>
      </c>
      <c r="R56" s="105" t="str">
        <f>IF(K56&gt;Pars!$D$15,1,"")</f>
        <v/>
      </c>
      <c r="S56" s="106" t="str">
        <f t="shared" si="8"/>
        <v/>
      </c>
      <c r="T56" s="106" t="str">
        <f t="shared" si="2"/>
        <v/>
      </c>
      <c r="U56" s="125">
        <f t="shared" si="9"/>
        <v>0</v>
      </c>
      <c r="V56" s="123">
        <f t="shared" si="7"/>
        <v>0</v>
      </c>
      <c r="W56" s="129"/>
      <c r="AD56" s="72"/>
      <c r="AF56" s="73"/>
    </row>
    <row r="57" spans="1:32" ht="36" customHeight="1" x14ac:dyDescent="0.25">
      <c r="A57" s="89">
        <v>51</v>
      </c>
      <c r="B57" s="29"/>
      <c r="C57" s="178"/>
      <c r="D57" s="178"/>
      <c r="E57" s="178"/>
      <c r="F57" s="178"/>
      <c r="G57" s="178"/>
      <c r="H57" s="178" t="s">
        <v>63</v>
      </c>
      <c r="I57" s="178"/>
      <c r="J57" s="174">
        <f t="shared" si="4"/>
        <v>1</v>
      </c>
      <c r="K57" s="86">
        <f t="shared" si="0"/>
        <v>0</v>
      </c>
      <c r="L57" s="87"/>
      <c r="M57" s="87"/>
      <c r="N57" s="91"/>
      <c r="O57" s="29"/>
      <c r="P57" s="172">
        <f t="shared" si="5"/>
        <v>0</v>
      </c>
      <c r="Q57" s="176">
        <f t="shared" si="6"/>
        <v>0</v>
      </c>
      <c r="R57" s="105" t="str">
        <f>IF(K57&gt;Pars!$D$15,1,"")</f>
        <v/>
      </c>
      <c r="S57" s="106" t="str">
        <f t="shared" si="8"/>
        <v/>
      </c>
      <c r="T57" s="106" t="str">
        <f t="shared" si="2"/>
        <v/>
      </c>
      <c r="U57" s="125">
        <f t="shared" si="9"/>
        <v>0</v>
      </c>
      <c r="V57" s="123">
        <f t="shared" si="7"/>
        <v>0</v>
      </c>
      <c r="W57" s="129"/>
      <c r="AD57" s="72"/>
      <c r="AF57" s="73"/>
    </row>
    <row r="58" spans="1:32" ht="36" customHeight="1" x14ac:dyDescent="0.25">
      <c r="A58" s="89">
        <v>52</v>
      </c>
      <c r="B58" s="29"/>
      <c r="C58" s="178"/>
      <c r="D58" s="178"/>
      <c r="E58" s="178"/>
      <c r="F58" s="178"/>
      <c r="G58" s="178"/>
      <c r="H58" s="178" t="s">
        <v>63</v>
      </c>
      <c r="I58" s="178"/>
      <c r="J58" s="174">
        <f t="shared" si="4"/>
        <v>1</v>
      </c>
      <c r="K58" s="86">
        <f t="shared" si="0"/>
        <v>0</v>
      </c>
      <c r="L58" s="87"/>
      <c r="M58" s="87"/>
      <c r="N58" s="91"/>
      <c r="O58" s="29"/>
      <c r="P58" s="172">
        <f t="shared" si="5"/>
        <v>0</v>
      </c>
      <c r="Q58" s="176">
        <f t="shared" si="6"/>
        <v>0</v>
      </c>
      <c r="R58" s="105" t="str">
        <f>IF(K58&gt;Pars!$D$15,1,"")</f>
        <v/>
      </c>
      <c r="S58" s="106" t="str">
        <f t="shared" si="8"/>
        <v/>
      </c>
      <c r="T58" s="106" t="str">
        <f t="shared" si="2"/>
        <v/>
      </c>
      <c r="U58" s="125">
        <f t="shared" si="9"/>
        <v>0</v>
      </c>
      <c r="V58" s="123">
        <f t="shared" si="7"/>
        <v>0</v>
      </c>
      <c r="W58" s="129"/>
      <c r="AD58" s="72"/>
      <c r="AF58" s="73"/>
    </row>
    <row r="59" spans="1:32" ht="36" customHeight="1" x14ac:dyDescent="0.25">
      <c r="A59" s="89">
        <v>53</v>
      </c>
      <c r="B59" s="29"/>
      <c r="C59" s="178"/>
      <c r="D59" s="178"/>
      <c r="E59" s="178"/>
      <c r="F59" s="178"/>
      <c r="G59" s="178"/>
      <c r="H59" s="178" t="s">
        <v>63</v>
      </c>
      <c r="I59" s="178"/>
      <c r="J59" s="174">
        <f t="shared" si="4"/>
        <v>1</v>
      </c>
      <c r="K59" s="86">
        <f t="shared" si="0"/>
        <v>0</v>
      </c>
      <c r="L59" s="87"/>
      <c r="M59" s="87"/>
      <c r="N59" s="91"/>
      <c r="O59" s="29"/>
      <c r="P59" s="172">
        <f t="shared" si="5"/>
        <v>0</v>
      </c>
      <c r="Q59" s="176">
        <f t="shared" si="6"/>
        <v>0</v>
      </c>
      <c r="R59" s="105" t="str">
        <f>IF(K59&gt;Pars!$D$15,1,"")</f>
        <v/>
      </c>
      <c r="S59" s="106" t="str">
        <f t="shared" si="8"/>
        <v/>
      </c>
      <c r="T59" s="106" t="str">
        <f t="shared" si="2"/>
        <v/>
      </c>
      <c r="U59" s="125">
        <f t="shared" si="9"/>
        <v>0</v>
      </c>
      <c r="V59" s="123">
        <f t="shared" si="7"/>
        <v>0</v>
      </c>
      <c r="W59" s="129"/>
      <c r="AD59" s="72"/>
      <c r="AF59" s="73"/>
    </row>
    <row r="60" spans="1:32" ht="36" customHeight="1" x14ac:dyDescent="0.25">
      <c r="A60" s="89">
        <v>54</v>
      </c>
      <c r="B60" s="29"/>
      <c r="C60" s="178"/>
      <c r="D60" s="178"/>
      <c r="E60" s="178"/>
      <c r="F60" s="178"/>
      <c r="G60" s="178"/>
      <c r="H60" s="178" t="s">
        <v>63</v>
      </c>
      <c r="I60" s="178"/>
      <c r="J60" s="174">
        <f t="shared" si="4"/>
        <v>1</v>
      </c>
      <c r="K60" s="86">
        <f t="shared" si="0"/>
        <v>0</v>
      </c>
      <c r="L60" s="87"/>
      <c r="M60" s="87"/>
      <c r="N60" s="91"/>
      <c r="O60" s="29"/>
      <c r="P60" s="172">
        <f t="shared" si="5"/>
        <v>0</v>
      </c>
      <c r="Q60" s="176">
        <f t="shared" si="6"/>
        <v>0</v>
      </c>
      <c r="R60" s="105" t="str">
        <f>IF(K60&gt;Pars!$D$15,1,"")</f>
        <v/>
      </c>
      <c r="S60" s="106" t="str">
        <f t="shared" si="8"/>
        <v/>
      </c>
      <c r="T60" s="106" t="str">
        <f t="shared" si="2"/>
        <v/>
      </c>
      <c r="U60" s="125">
        <f t="shared" si="9"/>
        <v>0</v>
      </c>
      <c r="V60" s="123">
        <f t="shared" si="7"/>
        <v>0</v>
      </c>
      <c r="W60" s="129"/>
      <c r="AD60" s="72"/>
      <c r="AF60" s="73"/>
    </row>
    <row r="61" spans="1:32" ht="36" customHeight="1" x14ac:dyDescent="0.25">
      <c r="A61" s="89">
        <v>55</v>
      </c>
      <c r="B61" s="29"/>
      <c r="C61" s="178"/>
      <c r="D61" s="178"/>
      <c r="E61" s="178"/>
      <c r="F61" s="178"/>
      <c r="G61" s="178"/>
      <c r="H61" s="178" t="s">
        <v>63</v>
      </c>
      <c r="I61" s="178"/>
      <c r="J61" s="174">
        <f t="shared" si="4"/>
        <v>1</v>
      </c>
      <c r="K61" s="86">
        <f t="shared" si="0"/>
        <v>0</v>
      </c>
      <c r="L61" s="87"/>
      <c r="M61" s="87"/>
      <c r="N61" s="91"/>
      <c r="O61" s="29"/>
      <c r="P61" s="172">
        <f t="shared" si="5"/>
        <v>0</v>
      </c>
      <c r="Q61" s="176">
        <f t="shared" si="6"/>
        <v>0</v>
      </c>
      <c r="R61" s="105" t="str">
        <f>IF(K61&gt;Pars!$D$15,1,"")</f>
        <v/>
      </c>
      <c r="S61" s="106" t="str">
        <f t="shared" si="8"/>
        <v/>
      </c>
      <c r="T61" s="106" t="str">
        <f t="shared" si="2"/>
        <v/>
      </c>
      <c r="U61" s="125">
        <f t="shared" si="9"/>
        <v>0</v>
      </c>
      <c r="V61" s="123">
        <f t="shared" si="7"/>
        <v>0</v>
      </c>
      <c r="W61" s="129"/>
      <c r="AD61" s="72"/>
      <c r="AF61" s="73"/>
    </row>
    <row r="62" spans="1:32" ht="36" customHeight="1" x14ac:dyDescent="0.25">
      <c r="A62" s="89">
        <v>56</v>
      </c>
      <c r="B62" s="29"/>
      <c r="C62" s="178"/>
      <c r="D62" s="178"/>
      <c r="E62" s="178"/>
      <c r="F62" s="178"/>
      <c r="G62" s="178"/>
      <c r="H62" s="178" t="s">
        <v>63</v>
      </c>
      <c r="I62" s="178"/>
      <c r="J62" s="174">
        <f t="shared" si="4"/>
        <v>1</v>
      </c>
      <c r="K62" s="86">
        <f t="shared" si="0"/>
        <v>0</v>
      </c>
      <c r="L62" s="87"/>
      <c r="M62" s="87"/>
      <c r="N62" s="91"/>
      <c r="O62" s="29"/>
      <c r="P62" s="172">
        <f t="shared" si="5"/>
        <v>0</v>
      </c>
      <c r="Q62" s="176">
        <f t="shared" si="6"/>
        <v>0</v>
      </c>
      <c r="R62" s="105" t="str">
        <f>IF(K62&gt;Pars!$D$15,1,"")</f>
        <v/>
      </c>
      <c r="S62" s="106" t="str">
        <f t="shared" si="8"/>
        <v/>
      </c>
      <c r="T62" s="106" t="str">
        <f t="shared" si="2"/>
        <v/>
      </c>
      <c r="U62" s="125">
        <f t="shared" si="9"/>
        <v>0</v>
      </c>
      <c r="V62" s="123">
        <f t="shared" si="7"/>
        <v>0</v>
      </c>
      <c r="W62" s="129"/>
      <c r="AD62" s="72"/>
      <c r="AF62" s="73"/>
    </row>
    <row r="63" spans="1:32" ht="36" customHeight="1" x14ac:dyDescent="0.25">
      <c r="A63" s="89">
        <v>57</v>
      </c>
      <c r="B63" s="29"/>
      <c r="C63" s="178"/>
      <c r="D63" s="178"/>
      <c r="E63" s="178"/>
      <c r="F63" s="178"/>
      <c r="G63" s="178"/>
      <c r="H63" s="178" t="s">
        <v>63</v>
      </c>
      <c r="I63" s="178"/>
      <c r="J63" s="174">
        <f t="shared" si="4"/>
        <v>1</v>
      </c>
      <c r="K63" s="86">
        <f t="shared" si="0"/>
        <v>0</v>
      </c>
      <c r="L63" s="87"/>
      <c r="M63" s="87"/>
      <c r="N63" s="91"/>
      <c r="O63" s="29"/>
      <c r="P63" s="172">
        <f t="shared" si="5"/>
        <v>0</v>
      </c>
      <c r="Q63" s="176">
        <f t="shared" si="6"/>
        <v>0</v>
      </c>
      <c r="R63" s="105" t="str">
        <f>IF(K63&gt;Pars!$D$15,1,"")</f>
        <v/>
      </c>
      <c r="S63" s="106" t="str">
        <f t="shared" si="8"/>
        <v/>
      </c>
      <c r="T63" s="106" t="str">
        <f t="shared" si="2"/>
        <v/>
      </c>
      <c r="U63" s="125">
        <f t="shared" si="9"/>
        <v>0</v>
      </c>
      <c r="V63" s="123">
        <f t="shared" si="7"/>
        <v>0</v>
      </c>
      <c r="W63" s="129"/>
      <c r="AD63" s="72"/>
      <c r="AF63" s="73"/>
    </row>
    <row r="64" spans="1:32" ht="36" customHeight="1" x14ac:dyDescent="0.25">
      <c r="A64" s="89">
        <v>58</v>
      </c>
      <c r="B64" s="29"/>
      <c r="C64" s="178"/>
      <c r="D64" s="178"/>
      <c r="E64" s="178"/>
      <c r="F64" s="178"/>
      <c r="G64" s="178"/>
      <c r="H64" s="178" t="s">
        <v>63</v>
      </c>
      <c r="I64" s="178"/>
      <c r="J64" s="174">
        <f t="shared" si="4"/>
        <v>1</v>
      </c>
      <c r="K64" s="86">
        <f t="shared" si="0"/>
        <v>0</v>
      </c>
      <c r="L64" s="87"/>
      <c r="M64" s="87"/>
      <c r="N64" s="91"/>
      <c r="O64" s="29"/>
      <c r="P64" s="172">
        <f t="shared" si="5"/>
        <v>0</v>
      </c>
      <c r="Q64" s="176">
        <f t="shared" si="6"/>
        <v>0</v>
      </c>
      <c r="R64" s="105" t="str">
        <f>IF(K64&gt;Pars!$D$15,1,"")</f>
        <v/>
      </c>
      <c r="S64" s="106" t="str">
        <f t="shared" si="8"/>
        <v/>
      </c>
      <c r="T64" s="106" t="str">
        <f t="shared" si="2"/>
        <v/>
      </c>
      <c r="U64" s="125">
        <f t="shared" si="9"/>
        <v>0</v>
      </c>
      <c r="V64" s="123">
        <f t="shared" si="7"/>
        <v>0</v>
      </c>
      <c r="W64" s="129"/>
      <c r="AD64" s="72"/>
      <c r="AF64" s="73"/>
    </row>
    <row r="65" spans="1:32" ht="36" customHeight="1" x14ac:dyDescent="0.25">
      <c r="A65" s="89">
        <v>59</v>
      </c>
      <c r="B65" s="29"/>
      <c r="C65" s="178"/>
      <c r="D65" s="178"/>
      <c r="E65" s="178"/>
      <c r="F65" s="178"/>
      <c r="G65" s="178"/>
      <c r="H65" s="178" t="s">
        <v>63</v>
      </c>
      <c r="I65" s="178"/>
      <c r="J65" s="174">
        <f t="shared" si="4"/>
        <v>1</v>
      </c>
      <c r="K65" s="86">
        <f t="shared" si="0"/>
        <v>0</v>
      </c>
      <c r="L65" s="87"/>
      <c r="M65" s="87"/>
      <c r="N65" s="91"/>
      <c r="O65" s="29"/>
      <c r="P65" s="172">
        <f t="shared" si="5"/>
        <v>0</v>
      </c>
      <c r="Q65" s="176">
        <f t="shared" si="6"/>
        <v>0</v>
      </c>
      <c r="R65" s="105" t="str">
        <f>IF(K65&gt;Pars!$D$15,1,"")</f>
        <v/>
      </c>
      <c r="S65" s="106" t="str">
        <f t="shared" si="8"/>
        <v/>
      </c>
      <c r="T65" s="106" t="str">
        <f t="shared" si="2"/>
        <v/>
      </c>
      <c r="U65" s="125">
        <f t="shared" si="9"/>
        <v>0</v>
      </c>
      <c r="V65" s="123">
        <f t="shared" si="7"/>
        <v>0</v>
      </c>
      <c r="W65" s="129"/>
      <c r="AD65" s="72"/>
      <c r="AF65" s="73"/>
    </row>
    <row r="66" spans="1:32" ht="36" customHeight="1" x14ac:dyDescent="0.25">
      <c r="A66" s="89">
        <v>60</v>
      </c>
      <c r="B66" s="29"/>
      <c r="C66" s="178"/>
      <c r="D66" s="178"/>
      <c r="E66" s="178"/>
      <c r="F66" s="178"/>
      <c r="G66" s="178"/>
      <c r="H66" s="178" t="s">
        <v>63</v>
      </c>
      <c r="I66" s="178"/>
      <c r="J66" s="174">
        <f t="shared" si="4"/>
        <v>1</v>
      </c>
      <c r="K66" s="86">
        <f t="shared" si="0"/>
        <v>0</v>
      </c>
      <c r="L66" s="87"/>
      <c r="M66" s="87"/>
      <c r="N66" s="91"/>
      <c r="O66" s="29"/>
      <c r="P66" s="172">
        <f t="shared" si="5"/>
        <v>0</v>
      </c>
      <c r="Q66" s="176">
        <f t="shared" si="6"/>
        <v>0</v>
      </c>
      <c r="R66" s="105" t="str">
        <f>IF(K66&gt;Pars!$D$15,1,"")</f>
        <v/>
      </c>
      <c r="S66" s="106" t="str">
        <f t="shared" si="8"/>
        <v/>
      </c>
      <c r="T66" s="106" t="str">
        <f t="shared" si="2"/>
        <v/>
      </c>
      <c r="U66" s="125">
        <f t="shared" si="9"/>
        <v>0</v>
      </c>
      <c r="V66" s="123">
        <f t="shared" si="7"/>
        <v>0</v>
      </c>
      <c r="W66" s="129"/>
      <c r="AD66" s="72"/>
      <c r="AF66" s="73"/>
    </row>
    <row r="67" spans="1:32" ht="36" customHeight="1" x14ac:dyDescent="0.25">
      <c r="A67" s="89">
        <v>61</v>
      </c>
      <c r="B67" s="29"/>
      <c r="C67" s="29"/>
      <c r="D67" s="85"/>
      <c r="E67" s="29"/>
      <c r="F67" s="29"/>
      <c r="G67" s="29"/>
      <c r="H67" s="29"/>
      <c r="I67" s="90"/>
      <c r="J67" s="132">
        <f>IFERROR(VLOOKUP(H67,$A$500:$AF$541,3,FALSE),0)</f>
        <v>0</v>
      </c>
      <c r="K67" s="86">
        <f t="shared" si="0"/>
        <v>0</v>
      </c>
      <c r="L67" s="87"/>
      <c r="M67" s="87"/>
      <c r="N67" s="91"/>
      <c r="O67" s="148"/>
      <c r="P67" s="131">
        <f>K67+N67</f>
        <v>0</v>
      </c>
      <c r="Q67" s="105" t="str">
        <f>IF(K67&gt;Pars!$D$15,1,"")</f>
        <v/>
      </c>
      <c r="R67" s="106" t="str">
        <f>IF(Q67=1,IF(LEN(M67)&gt;0,"",1),"")</f>
        <v/>
      </c>
      <c r="S67" s="106" t="str">
        <f>IF(LEN(M67)&gt;0,IF(K67&gt;M67,1,""),"")</f>
        <v/>
      </c>
      <c r="T67" s="125">
        <f>IF(Q67=1,IF(M67&gt;0,1,0),0)</f>
        <v>0</v>
      </c>
      <c r="U67" s="123">
        <f t="shared" si="7"/>
        <v>0</v>
      </c>
    </row>
    <row r="68" spans="1:32" ht="36" customHeight="1" x14ac:dyDescent="0.25">
      <c r="A68" s="89">
        <v>62</v>
      </c>
      <c r="B68" s="29"/>
      <c r="C68" s="29"/>
      <c r="D68" s="85"/>
      <c r="E68" s="29"/>
      <c r="F68" s="29"/>
      <c r="G68" s="29"/>
      <c r="H68" s="29"/>
      <c r="I68" s="90"/>
      <c r="J68" s="132">
        <f>IFERROR(VLOOKUP(H68,$A$500:$AF$541,3,FALSE),0)</f>
        <v>0</v>
      </c>
      <c r="K68" s="86">
        <f t="shared" si="0"/>
        <v>0</v>
      </c>
      <c r="L68" s="87"/>
      <c r="M68" s="87"/>
      <c r="N68" s="91"/>
      <c r="O68" s="148"/>
      <c r="P68" s="131">
        <f>K68+N68</f>
        <v>0</v>
      </c>
      <c r="Q68" s="105" t="str">
        <f>IF(K68&gt;Pars!$D$15,1,"")</f>
        <v/>
      </c>
      <c r="R68" s="106" t="str">
        <f>IF(Q68=1,IF(LEN(M68)&gt;0,"",1),"")</f>
        <v/>
      </c>
      <c r="S68" s="106" t="str">
        <f>IF(LEN(M68)&gt;0,IF(K68&gt;M68,1,""),"")</f>
        <v/>
      </c>
      <c r="T68" s="125">
        <f>IF(Q68=1,IF(M68&gt;0,1,0),0)</f>
        <v>0</v>
      </c>
      <c r="U68" s="123">
        <f t="shared" si="7"/>
        <v>0</v>
      </c>
    </row>
    <row r="69" spans="1:32" ht="36" customHeight="1" x14ac:dyDescent="0.25">
      <c r="A69" s="89">
        <v>63</v>
      </c>
      <c r="B69" s="29"/>
      <c r="C69" s="29"/>
      <c r="D69" s="85"/>
      <c r="E69" s="29"/>
      <c r="F69" s="29"/>
      <c r="G69" s="29"/>
      <c r="H69" s="29"/>
      <c r="I69" s="90"/>
      <c r="J69" s="132">
        <f>IFERROR(VLOOKUP(H69,$A$500:$AF$541,3,FALSE),0)</f>
        <v>0</v>
      </c>
      <c r="K69" s="86">
        <f t="shared" si="0"/>
        <v>0</v>
      </c>
      <c r="L69" s="87"/>
      <c r="M69" s="87"/>
      <c r="N69" s="91"/>
      <c r="O69" s="148"/>
      <c r="P69" s="131">
        <f>K69+N69</f>
        <v>0</v>
      </c>
      <c r="Q69" s="105" t="str">
        <f>IF(K69&gt;Pars!$D$15,1,"")</f>
        <v/>
      </c>
      <c r="R69" s="106" t="str">
        <f>IF(Q69=1,IF(LEN(M69)&gt;0,"",1),"")</f>
        <v/>
      </c>
      <c r="S69" s="106" t="str">
        <f>IF(LEN(M69)&gt;0,IF(K69&gt;M69,1,""),"")</f>
        <v/>
      </c>
      <c r="T69" s="125">
        <f>IF(Q69=1,IF(M69&gt;0,1,0),0)</f>
        <v>0</v>
      </c>
      <c r="U69" s="123">
        <f t="shared" si="7"/>
        <v>0</v>
      </c>
    </row>
    <row r="70" spans="1:32" ht="36" customHeight="1" x14ac:dyDescent="0.25">
      <c r="A70" s="89">
        <v>64</v>
      </c>
      <c r="B70" s="29"/>
      <c r="C70" s="29"/>
      <c r="D70" s="85"/>
      <c r="E70" s="29"/>
      <c r="F70" s="29"/>
      <c r="G70" s="29"/>
      <c r="H70" s="29"/>
      <c r="I70" s="90"/>
      <c r="J70" s="132">
        <f>IFERROR(VLOOKUP(H70,$A$500:$AF$541,3,FALSE),0)</f>
        <v>0</v>
      </c>
      <c r="K70" s="86">
        <f t="shared" si="0"/>
        <v>0</v>
      </c>
      <c r="L70" s="87"/>
      <c r="M70" s="87"/>
      <c r="N70" s="91"/>
      <c r="O70" s="148"/>
      <c r="P70" s="131">
        <f>K70+N70</f>
        <v>0</v>
      </c>
      <c r="Q70" s="105" t="str">
        <f>IF(K70&gt;Pars!$D$15,1,"")</f>
        <v/>
      </c>
      <c r="R70" s="106" t="str">
        <f>IF(Q70=1,IF(LEN(M70)&gt;0,"",1),"")</f>
        <v/>
      </c>
      <c r="S70" s="106" t="str">
        <f>IF(LEN(M70)&gt;0,IF(K70&gt;M70,1,""),"")</f>
        <v/>
      </c>
      <c r="T70" s="125">
        <f>IF(Q70=1,IF(M70&gt;0,1,0),0)</f>
        <v>0</v>
      </c>
      <c r="U70" s="123">
        <f t="shared" si="7"/>
        <v>0</v>
      </c>
    </row>
    <row r="71" spans="1:32" ht="36" customHeight="1" x14ac:dyDescent="0.25">
      <c r="A71" s="89">
        <v>65</v>
      </c>
      <c r="B71" s="29"/>
      <c r="C71" s="29"/>
      <c r="D71" s="85"/>
      <c r="E71" s="29"/>
      <c r="F71" s="29"/>
      <c r="G71" s="29"/>
      <c r="H71" s="29"/>
      <c r="I71" s="90"/>
      <c r="J71" s="132">
        <f t="shared" ref="J71:J106" si="10">IFERROR(VLOOKUP(H71,$A$500:$AF$541,3,FALSE),0)</f>
        <v>0</v>
      </c>
      <c r="K71" s="86">
        <f t="shared" si="0"/>
        <v>0</v>
      </c>
      <c r="L71" s="87"/>
      <c r="M71" s="87"/>
      <c r="N71" s="91"/>
      <c r="O71" s="148"/>
      <c r="P71" s="131">
        <f>K71+N71</f>
        <v>0</v>
      </c>
      <c r="Q71" s="105" t="str">
        <f>IF(K71&gt;Pars!$D$15,1,"")</f>
        <v/>
      </c>
      <c r="R71" s="106" t="str">
        <f>IF(Q71=1,IF(LEN(M71)&gt;0,"",1),"")</f>
        <v/>
      </c>
      <c r="S71" s="106" t="str">
        <f t="shared" ref="S71:S106" si="11">IF(LEN(M71)&gt;0,IF(K71&gt;M71,1,""),"")</f>
        <v/>
      </c>
      <c r="T71" s="125">
        <f>IF(Q71=1,IF(M71&gt;0,1,0),0)</f>
        <v>0</v>
      </c>
      <c r="U71" s="123">
        <f t="shared" si="7"/>
        <v>0</v>
      </c>
    </row>
    <row r="72" spans="1:32" ht="36" customHeight="1" x14ac:dyDescent="0.25">
      <c r="A72" s="89">
        <v>66</v>
      </c>
      <c r="B72" s="29"/>
      <c r="C72" s="29"/>
      <c r="D72" s="85"/>
      <c r="E72" s="29"/>
      <c r="F72" s="29"/>
      <c r="G72" s="29"/>
      <c r="H72" s="29"/>
      <c r="I72" s="90"/>
      <c r="J72" s="132">
        <f t="shared" si="10"/>
        <v>0</v>
      </c>
      <c r="K72" s="86">
        <f t="shared" ref="K72:K106" si="12">IFERROR(I72/J72,0)</f>
        <v>0</v>
      </c>
      <c r="L72" s="87"/>
      <c r="M72" s="87"/>
      <c r="N72" s="91"/>
      <c r="O72" s="148"/>
      <c r="P72" s="131">
        <f t="shared" ref="P72:P106" si="13">K72+N72</f>
        <v>0</v>
      </c>
      <c r="Q72" s="105" t="str">
        <f>IF(K72&gt;Pars!$D$15,1,"")</f>
        <v/>
      </c>
      <c r="R72" s="106" t="str">
        <f t="shared" ref="R72:R106" si="14">IF(Q72=1,IF(LEN(M72)&gt;0,"",1),"")</f>
        <v/>
      </c>
      <c r="S72" s="106" t="str">
        <f t="shared" si="11"/>
        <v/>
      </c>
      <c r="T72" s="125">
        <f t="shared" ref="T72:T106" si="15">IF(Q72=1,IF(M72&gt;0,1,0),0)</f>
        <v>0</v>
      </c>
      <c r="U72" s="123">
        <f t="shared" ref="U72:U106" si="16">IF(R72=1,IF(LEN(O72)&gt;0,1,0),0)</f>
        <v>0</v>
      </c>
    </row>
    <row r="73" spans="1:32" ht="36" customHeight="1" x14ac:dyDescent="0.25">
      <c r="A73" s="89">
        <v>67</v>
      </c>
      <c r="B73" s="29"/>
      <c r="C73" s="29"/>
      <c r="D73" s="85"/>
      <c r="E73" s="29"/>
      <c r="F73" s="29"/>
      <c r="G73" s="29"/>
      <c r="H73" s="29"/>
      <c r="I73" s="90"/>
      <c r="J73" s="132">
        <f t="shared" si="10"/>
        <v>0</v>
      </c>
      <c r="K73" s="86">
        <f t="shared" si="12"/>
        <v>0</v>
      </c>
      <c r="L73" s="87"/>
      <c r="M73" s="87"/>
      <c r="N73" s="91"/>
      <c r="O73" s="148"/>
      <c r="P73" s="131">
        <f t="shared" si="13"/>
        <v>0</v>
      </c>
      <c r="Q73" s="105" t="str">
        <f>IF(K73&gt;Pars!$D$15,1,"")</f>
        <v/>
      </c>
      <c r="R73" s="106" t="str">
        <f t="shared" si="14"/>
        <v/>
      </c>
      <c r="S73" s="106" t="str">
        <f t="shared" si="11"/>
        <v/>
      </c>
      <c r="T73" s="125">
        <f t="shared" si="15"/>
        <v>0</v>
      </c>
      <c r="U73" s="123">
        <f t="shared" si="16"/>
        <v>0</v>
      </c>
    </row>
    <row r="74" spans="1:32" ht="36" customHeight="1" x14ac:dyDescent="0.25">
      <c r="A74" s="89">
        <v>68</v>
      </c>
      <c r="B74" s="29"/>
      <c r="C74" s="29"/>
      <c r="D74" s="85"/>
      <c r="E74" s="29"/>
      <c r="F74" s="29"/>
      <c r="G74" s="29"/>
      <c r="H74" s="29"/>
      <c r="I74" s="90"/>
      <c r="J74" s="132">
        <f t="shared" si="10"/>
        <v>0</v>
      </c>
      <c r="K74" s="86">
        <f t="shared" si="12"/>
        <v>0</v>
      </c>
      <c r="L74" s="87"/>
      <c r="M74" s="87"/>
      <c r="N74" s="91"/>
      <c r="O74" s="148"/>
      <c r="P74" s="131">
        <f t="shared" si="13"/>
        <v>0</v>
      </c>
      <c r="Q74" s="105" t="str">
        <f>IF(K74&gt;Pars!$D$15,1,"")</f>
        <v/>
      </c>
      <c r="R74" s="106" t="str">
        <f t="shared" si="14"/>
        <v/>
      </c>
      <c r="S74" s="106" t="str">
        <f t="shared" si="11"/>
        <v/>
      </c>
      <c r="T74" s="125">
        <f t="shared" si="15"/>
        <v>0</v>
      </c>
      <c r="U74" s="123">
        <f t="shared" si="16"/>
        <v>0</v>
      </c>
    </row>
    <row r="75" spans="1:32" ht="36" customHeight="1" x14ac:dyDescent="0.25">
      <c r="A75" s="89">
        <v>69</v>
      </c>
      <c r="B75" s="29"/>
      <c r="C75" s="29"/>
      <c r="D75" s="85"/>
      <c r="E75" s="29"/>
      <c r="F75" s="29"/>
      <c r="G75" s="29"/>
      <c r="H75" s="29"/>
      <c r="I75" s="90"/>
      <c r="J75" s="132">
        <f t="shared" si="10"/>
        <v>0</v>
      </c>
      <c r="K75" s="86">
        <f t="shared" si="12"/>
        <v>0</v>
      </c>
      <c r="L75" s="87"/>
      <c r="M75" s="87"/>
      <c r="N75" s="91"/>
      <c r="O75" s="148"/>
      <c r="P75" s="131">
        <f t="shared" si="13"/>
        <v>0</v>
      </c>
      <c r="Q75" s="105" t="str">
        <f>IF(K75&gt;Pars!$D$15,1,"")</f>
        <v/>
      </c>
      <c r="R75" s="106" t="str">
        <f t="shared" si="14"/>
        <v/>
      </c>
      <c r="S75" s="106" t="str">
        <f t="shared" si="11"/>
        <v/>
      </c>
      <c r="T75" s="125">
        <f t="shared" si="15"/>
        <v>0</v>
      </c>
      <c r="U75" s="123">
        <f t="shared" si="16"/>
        <v>0</v>
      </c>
    </row>
    <row r="76" spans="1:32" ht="36" customHeight="1" x14ac:dyDescent="0.25">
      <c r="A76" s="89">
        <v>70</v>
      </c>
      <c r="B76" s="29"/>
      <c r="C76" s="29"/>
      <c r="D76" s="85"/>
      <c r="E76" s="29"/>
      <c r="F76" s="29"/>
      <c r="G76" s="29"/>
      <c r="H76" s="29"/>
      <c r="I76" s="90"/>
      <c r="J76" s="132">
        <f t="shared" si="10"/>
        <v>0</v>
      </c>
      <c r="K76" s="86">
        <f t="shared" si="12"/>
        <v>0</v>
      </c>
      <c r="L76" s="87"/>
      <c r="M76" s="87"/>
      <c r="N76" s="91"/>
      <c r="O76" s="148"/>
      <c r="P76" s="131">
        <f t="shared" si="13"/>
        <v>0</v>
      </c>
      <c r="Q76" s="105" t="str">
        <f>IF(K76&gt;Pars!$D$15,1,"")</f>
        <v/>
      </c>
      <c r="R76" s="106" t="str">
        <f t="shared" si="14"/>
        <v/>
      </c>
      <c r="S76" s="106" t="str">
        <f t="shared" si="11"/>
        <v/>
      </c>
      <c r="T76" s="125">
        <f t="shared" si="15"/>
        <v>0</v>
      </c>
      <c r="U76" s="123">
        <f t="shared" si="16"/>
        <v>0</v>
      </c>
    </row>
    <row r="77" spans="1:32" ht="36" customHeight="1" x14ac:dyDescent="0.25">
      <c r="A77" s="89">
        <v>71</v>
      </c>
      <c r="B77" s="29"/>
      <c r="C77" s="29"/>
      <c r="D77" s="85"/>
      <c r="E77" s="29"/>
      <c r="F77" s="29"/>
      <c r="G77" s="29"/>
      <c r="H77" s="29"/>
      <c r="I77" s="90"/>
      <c r="J77" s="132">
        <f t="shared" si="10"/>
        <v>0</v>
      </c>
      <c r="K77" s="86">
        <f t="shared" si="12"/>
        <v>0</v>
      </c>
      <c r="L77" s="87"/>
      <c r="M77" s="87"/>
      <c r="N77" s="91"/>
      <c r="O77" s="148"/>
      <c r="P77" s="131">
        <f t="shared" si="13"/>
        <v>0</v>
      </c>
      <c r="Q77" s="105" t="str">
        <f>IF(K77&gt;Pars!$D$15,1,"")</f>
        <v/>
      </c>
      <c r="R77" s="106" t="str">
        <f t="shared" si="14"/>
        <v/>
      </c>
      <c r="S77" s="106" t="str">
        <f t="shared" si="11"/>
        <v/>
      </c>
      <c r="T77" s="125">
        <f t="shared" si="15"/>
        <v>0</v>
      </c>
      <c r="U77" s="123">
        <f t="shared" si="16"/>
        <v>0</v>
      </c>
    </row>
    <row r="78" spans="1:32" ht="36" customHeight="1" x14ac:dyDescent="0.25">
      <c r="A78" s="89">
        <v>72</v>
      </c>
      <c r="B78" s="29"/>
      <c r="C78" s="29"/>
      <c r="D78" s="85"/>
      <c r="E78" s="29"/>
      <c r="F78" s="29"/>
      <c r="G78" s="29"/>
      <c r="H78" s="29"/>
      <c r="I78" s="90"/>
      <c r="J78" s="132">
        <f t="shared" si="10"/>
        <v>0</v>
      </c>
      <c r="K78" s="86">
        <f t="shared" si="12"/>
        <v>0</v>
      </c>
      <c r="L78" s="87"/>
      <c r="M78" s="87"/>
      <c r="N78" s="91"/>
      <c r="O78" s="148"/>
      <c r="P78" s="131">
        <f t="shared" si="13"/>
        <v>0</v>
      </c>
      <c r="Q78" s="105" t="str">
        <f>IF(K78&gt;Pars!$D$15,1,"")</f>
        <v/>
      </c>
      <c r="R78" s="106" t="str">
        <f t="shared" si="14"/>
        <v/>
      </c>
      <c r="S78" s="106" t="str">
        <f t="shared" si="11"/>
        <v/>
      </c>
      <c r="T78" s="125">
        <f t="shared" si="15"/>
        <v>0</v>
      </c>
      <c r="U78" s="123">
        <f t="shared" si="16"/>
        <v>0</v>
      </c>
    </row>
    <row r="79" spans="1:32" ht="36" customHeight="1" x14ac:dyDescent="0.25">
      <c r="A79" s="89">
        <v>73</v>
      </c>
      <c r="B79" s="29"/>
      <c r="C79" s="29"/>
      <c r="D79" s="85"/>
      <c r="E79" s="29"/>
      <c r="F79" s="29"/>
      <c r="G79" s="29"/>
      <c r="H79" s="29"/>
      <c r="I79" s="90"/>
      <c r="J79" s="132">
        <f t="shared" si="10"/>
        <v>0</v>
      </c>
      <c r="K79" s="86">
        <f t="shared" si="12"/>
        <v>0</v>
      </c>
      <c r="L79" s="87"/>
      <c r="M79" s="87"/>
      <c r="N79" s="91"/>
      <c r="O79" s="148"/>
      <c r="P79" s="131">
        <f t="shared" si="13"/>
        <v>0</v>
      </c>
      <c r="Q79" s="105" t="str">
        <f>IF(K79&gt;Pars!$D$15,1,"")</f>
        <v/>
      </c>
      <c r="R79" s="106" t="str">
        <f t="shared" si="14"/>
        <v/>
      </c>
      <c r="S79" s="106" t="str">
        <f t="shared" si="11"/>
        <v/>
      </c>
      <c r="T79" s="125">
        <f t="shared" si="15"/>
        <v>0</v>
      </c>
      <c r="U79" s="123">
        <f t="shared" si="16"/>
        <v>0</v>
      </c>
    </row>
    <row r="80" spans="1:32" ht="36" customHeight="1" x14ac:dyDescent="0.25">
      <c r="A80" s="89">
        <v>74</v>
      </c>
      <c r="B80" s="29"/>
      <c r="C80" s="29"/>
      <c r="D80" s="85"/>
      <c r="E80" s="29"/>
      <c r="F80" s="29"/>
      <c r="G80" s="29"/>
      <c r="H80" s="29"/>
      <c r="I80" s="90"/>
      <c r="J80" s="132">
        <f t="shared" si="10"/>
        <v>0</v>
      </c>
      <c r="K80" s="86">
        <f t="shared" si="12"/>
        <v>0</v>
      </c>
      <c r="L80" s="87"/>
      <c r="M80" s="87"/>
      <c r="N80" s="91"/>
      <c r="O80" s="148"/>
      <c r="P80" s="131">
        <f t="shared" si="13"/>
        <v>0</v>
      </c>
      <c r="Q80" s="105" t="str">
        <f>IF(K80&gt;Pars!$D$15,1,"")</f>
        <v/>
      </c>
      <c r="R80" s="106" t="str">
        <f t="shared" si="14"/>
        <v/>
      </c>
      <c r="S80" s="106" t="str">
        <f t="shared" si="11"/>
        <v/>
      </c>
      <c r="T80" s="125">
        <f t="shared" si="15"/>
        <v>0</v>
      </c>
      <c r="U80" s="123">
        <f t="shared" si="16"/>
        <v>0</v>
      </c>
    </row>
    <row r="81" spans="1:21" ht="36" customHeight="1" x14ac:dyDescent="0.25">
      <c r="A81" s="89">
        <v>75</v>
      </c>
      <c r="B81" s="29"/>
      <c r="C81" s="29"/>
      <c r="D81" s="85"/>
      <c r="E81" s="29"/>
      <c r="F81" s="29"/>
      <c r="G81" s="29"/>
      <c r="H81" s="29"/>
      <c r="I81" s="90"/>
      <c r="J81" s="132">
        <f t="shared" si="10"/>
        <v>0</v>
      </c>
      <c r="K81" s="86">
        <f t="shared" si="12"/>
        <v>0</v>
      </c>
      <c r="L81" s="87"/>
      <c r="M81" s="87"/>
      <c r="N81" s="91"/>
      <c r="O81" s="148"/>
      <c r="P81" s="131">
        <f t="shared" si="13"/>
        <v>0</v>
      </c>
      <c r="Q81" s="105" t="str">
        <f>IF(K81&gt;Pars!$D$15,1,"")</f>
        <v/>
      </c>
      <c r="R81" s="106" t="str">
        <f t="shared" si="14"/>
        <v/>
      </c>
      <c r="S81" s="106" t="str">
        <f t="shared" si="11"/>
        <v/>
      </c>
      <c r="T81" s="125">
        <f t="shared" si="15"/>
        <v>0</v>
      </c>
      <c r="U81" s="123">
        <f t="shared" si="16"/>
        <v>0</v>
      </c>
    </row>
    <row r="82" spans="1:21" ht="36" customHeight="1" x14ac:dyDescent="0.25">
      <c r="A82" s="89">
        <v>76</v>
      </c>
      <c r="B82" s="29"/>
      <c r="C82" s="29"/>
      <c r="D82" s="85"/>
      <c r="E82" s="29"/>
      <c r="F82" s="29"/>
      <c r="G82" s="29"/>
      <c r="H82" s="29"/>
      <c r="I82" s="90"/>
      <c r="J82" s="132">
        <f t="shared" si="10"/>
        <v>0</v>
      </c>
      <c r="K82" s="86">
        <f t="shared" si="12"/>
        <v>0</v>
      </c>
      <c r="L82" s="87"/>
      <c r="M82" s="87"/>
      <c r="N82" s="91"/>
      <c r="O82" s="148"/>
      <c r="P82" s="131">
        <f t="shared" si="13"/>
        <v>0</v>
      </c>
      <c r="Q82" s="105" t="str">
        <f>IF(K82&gt;Pars!$D$15,1,"")</f>
        <v/>
      </c>
      <c r="R82" s="106" t="str">
        <f t="shared" si="14"/>
        <v/>
      </c>
      <c r="S82" s="106" t="str">
        <f t="shared" si="11"/>
        <v/>
      </c>
      <c r="T82" s="125">
        <f t="shared" si="15"/>
        <v>0</v>
      </c>
      <c r="U82" s="123">
        <f t="shared" si="16"/>
        <v>0</v>
      </c>
    </row>
    <row r="83" spans="1:21" ht="36" customHeight="1" x14ac:dyDescent="0.25">
      <c r="A83" s="89">
        <v>77</v>
      </c>
      <c r="B83" s="29"/>
      <c r="C83" s="29"/>
      <c r="D83" s="85"/>
      <c r="E83" s="29"/>
      <c r="F83" s="29"/>
      <c r="G83" s="29"/>
      <c r="H83" s="29"/>
      <c r="I83" s="90"/>
      <c r="J83" s="132">
        <f t="shared" si="10"/>
        <v>0</v>
      </c>
      <c r="K83" s="86">
        <f t="shared" si="12"/>
        <v>0</v>
      </c>
      <c r="L83" s="87"/>
      <c r="M83" s="87"/>
      <c r="N83" s="91"/>
      <c r="O83" s="148"/>
      <c r="P83" s="131">
        <f t="shared" si="13"/>
        <v>0</v>
      </c>
      <c r="Q83" s="105" t="str">
        <f>IF(K83&gt;Pars!$D$15,1,"")</f>
        <v/>
      </c>
      <c r="R83" s="106" t="str">
        <f t="shared" si="14"/>
        <v/>
      </c>
      <c r="S83" s="106" t="str">
        <f t="shared" si="11"/>
        <v/>
      </c>
      <c r="T83" s="125">
        <f t="shared" si="15"/>
        <v>0</v>
      </c>
      <c r="U83" s="123">
        <f t="shared" si="16"/>
        <v>0</v>
      </c>
    </row>
    <row r="84" spans="1:21" ht="36" customHeight="1" x14ac:dyDescent="0.25">
      <c r="A84" s="89">
        <v>78</v>
      </c>
      <c r="B84" s="29"/>
      <c r="C84" s="29"/>
      <c r="D84" s="85"/>
      <c r="E84" s="29"/>
      <c r="F84" s="29"/>
      <c r="G84" s="29"/>
      <c r="H84" s="29"/>
      <c r="I84" s="90"/>
      <c r="J84" s="132">
        <f t="shared" si="10"/>
        <v>0</v>
      </c>
      <c r="K84" s="86">
        <f t="shared" si="12"/>
        <v>0</v>
      </c>
      <c r="L84" s="87"/>
      <c r="M84" s="87"/>
      <c r="N84" s="91"/>
      <c r="O84" s="148"/>
      <c r="P84" s="131">
        <f t="shared" si="13"/>
        <v>0</v>
      </c>
      <c r="Q84" s="105" t="str">
        <f>IF(K84&gt;Pars!$D$15,1,"")</f>
        <v/>
      </c>
      <c r="R84" s="106" t="str">
        <f t="shared" si="14"/>
        <v/>
      </c>
      <c r="S84" s="106" t="str">
        <f t="shared" si="11"/>
        <v/>
      </c>
      <c r="T84" s="125">
        <f t="shared" si="15"/>
        <v>0</v>
      </c>
      <c r="U84" s="123">
        <f t="shared" si="16"/>
        <v>0</v>
      </c>
    </row>
    <row r="85" spans="1:21" ht="36" customHeight="1" x14ac:dyDescent="0.25">
      <c r="A85" s="89">
        <v>79</v>
      </c>
      <c r="B85" s="29"/>
      <c r="C85" s="29"/>
      <c r="D85" s="85"/>
      <c r="E85" s="29"/>
      <c r="F85" s="29"/>
      <c r="G85" s="29"/>
      <c r="H85" s="29"/>
      <c r="I85" s="90"/>
      <c r="J85" s="132">
        <f t="shared" si="10"/>
        <v>0</v>
      </c>
      <c r="K85" s="86">
        <f t="shared" si="12"/>
        <v>0</v>
      </c>
      <c r="L85" s="87"/>
      <c r="M85" s="87"/>
      <c r="N85" s="91"/>
      <c r="O85" s="148"/>
      <c r="P85" s="131">
        <f t="shared" si="13"/>
        <v>0</v>
      </c>
      <c r="Q85" s="105" t="str">
        <f>IF(K85&gt;Pars!$D$15,1,"")</f>
        <v/>
      </c>
      <c r="R85" s="106" t="str">
        <f t="shared" si="14"/>
        <v/>
      </c>
      <c r="S85" s="106" t="str">
        <f t="shared" si="11"/>
        <v/>
      </c>
      <c r="T85" s="125">
        <f t="shared" si="15"/>
        <v>0</v>
      </c>
      <c r="U85" s="123">
        <f t="shared" si="16"/>
        <v>0</v>
      </c>
    </row>
    <row r="86" spans="1:21" ht="36" customHeight="1" x14ac:dyDescent="0.25">
      <c r="A86" s="89">
        <v>80</v>
      </c>
      <c r="B86" s="29"/>
      <c r="C86" s="29"/>
      <c r="D86" s="85"/>
      <c r="E86" s="29"/>
      <c r="F86" s="29"/>
      <c r="G86" s="29"/>
      <c r="H86" s="29"/>
      <c r="I86" s="90"/>
      <c r="J86" s="132">
        <f t="shared" si="10"/>
        <v>0</v>
      </c>
      <c r="K86" s="86">
        <f t="shared" si="12"/>
        <v>0</v>
      </c>
      <c r="L86" s="87"/>
      <c r="M86" s="87"/>
      <c r="N86" s="91"/>
      <c r="O86" s="148"/>
      <c r="P86" s="131">
        <f t="shared" si="13"/>
        <v>0</v>
      </c>
      <c r="Q86" s="105" t="str">
        <f>IF(K86&gt;Pars!$D$15,1,"")</f>
        <v/>
      </c>
      <c r="R86" s="106" t="str">
        <f t="shared" si="14"/>
        <v/>
      </c>
      <c r="S86" s="106" t="str">
        <f t="shared" si="11"/>
        <v/>
      </c>
      <c r="T86" s="125">
        <f t="shared" si="15"/>
        <v>0</v>
      </c>
      <c r="U86" s="123">
        <f t="shared" si="16"/>
        <v>0</v>
      </c>
    </row>
    <row r="87" spans="1:21" ht="36" customHeight="1" x14ac:dyDescent="0.25">
      <c r="A87" s="89">
        <v>81</v>
      </c>
      <c r="B87" s="29"/>
      <c r="C87" s="29"/>
      <c r="D87" s="85"/>
      <c r="E87" s="29"/>
      <c r="F87" s="29"/>
      <c r="G87" s="29"/>
      <c r="H87" s="29"/>
      <c r="I87" s="90"/>
      <c r="J87" s="132">
        <f t="shared" si="10"/>
        <v>0</v>
      </c>
      <c r="K87" s="86">
        <f t="shared" si="12"/>
        <v>0</v>
      </c>
      <c r="L87" s="87"/>
      <c r="M87" s="87"/>
      <c r="N87" s="91"/>
      <c r="O87" s="148"/>
      <c r="P87" s="131">
        <f t="shared" si="13"/>
        <v>0</v>
      </c>
      <c r="Q87" s="105" t="str">
        <f>IF(K87&gt;Pars!$D$15,1,"")</f>
        <v/>
      </c>
      <c r="R87" s="106" t="str">
        <f t="shared" si="14"/>
        <v/>
      </c>
      <c r="S87" s="106" t="str">
        <f t="shared" si="11"/>
        <v/>
      </c>
      <c r="T87" s="125">
        <f t="shared" si="15"/>
        <v>0</v>
      </c>
      <c r="U87" s="123">
        <f t="shared" si="16"/>
        <v>0</v>
      </c>
    </row>
    <row r="88" spans="1:21" ht="36" customHeight="1" x14ac:dyDescent="0.25">
      <c r="A88" s="89">
        <v>82</v>
      </c>
      <c r="B88" s="29"/>
      <c r="C88" s="29"/>
      <c r="D88" s="85"/>
      <c r="E88" s="29"/>
      <c r="F88" s="29"/>
      <c r="G88" s="29"/>
      <c r="H88" s="29"/>
      <c r="I88" s="90"/>
      <c r="J88" s="132">
        <f t="shared" si="10"/>
        <v>0</v>
      </c>
      <c r="K88" s="86">
        <f t="shared" si="12"/>
        <v>0</v>
      </c>
      <c r="L88" s="87"/>
      <c r="M88" s="87"/>
      <c r="N88" s="91"/>
      <c r="O88" s="148"/>
      <c r="P88" s="131">
        <f t="shared" si="13"/>
        <v>0</v>
      </c>
      <c r="Q88" s="105" t="str">
        <f>IF(K88&gt;Pars!$D$15,1,"")</f>
        <v/>
      </c>
      <c r="R88" s="106" t="str">
        <f t="shared" si="14"/>
        <v/>
      </c>
      <c r="S88" s="106" t="str">
        <f t="shared" si="11"/>
        <v/>
      </c>
      <c r="T88" s="125">
        <f t="shared" si="15"/>
        <v>0</v>
      </c>
      <c r="U88" s="123">
        <f t="shared" si="16"/>
        <v>0</v>
      </c>
    </row>
    <row r="89" spans="1:21" ht="36" customHeight="1" x14ac:dyDescent="0.25">
      <c r="A89" s="89">
        <v>83</v>
      </c>
      <c r="B89" s="29"/>
      <c r="C89" s="29"/>
      <c r="D89" s="85"/>
      <c r="E89" s="29"/>
      <c r="F89" s="29"/>
      <c r="G89" s="29"/>
      <c r="H89" s="29"/>
      <c r="I89" s="90"/>
      <c r="J89" s="132">
        <f t="shared" si="10"/>
        <v>0</v>
      </c>
      <c r="K89" s="86">
        <f t="shared" si="12"/>
        <v>0</v>
      </c>
      <c r="L89" s="87"/>
      <c r="M89" s="87"/>
      <c r="N89" s="91"/>
      <c r="O89" s="148"/>
      <c r="P89" s="131">
        <f t="shared" si="13"/>
        <v>0</v>
      </c>
      <c r="Q89" s="105" t="str">
        <f>IF(K89&gt;Pars!$D$15,1,"")</f>
        <v/>
      </c>
      <c r="R89" s="106" t="str">
        <f t="shared" si="14"/>
        <v/>
      </c>
      <c r="S89" s="106" t="str">
        <f t="shared" si="11"/>
        <v/>
      </c>
      <c r="T89" s="125">
        <f t="shared" si="15"/>
        <v>0</v>
      </c>
      <c r="U89" s="123">
        <f t="shared" si="16"/>
        <v>0</v>
      </c>
    </row>
    <row r="90" spans="1:21" ht="36" customHeight="1" x14ac:dyDescent="0.25">
      <c r="A90" s="89">
        <v>84</v>
      </c>
      <c r="B90" s="29"/>
      <c r="C90" s="29"/>
      <c r="D90" s="85"/>
      <c r="E90" s="29"/>
      <c r="F90" s="29"/>
      <c r="G90" s="29"/>
      <c r="H90" s="29"/>
      <c r="I90" s="90"/>
      <c r="J90" s="132">
        <f t="shared" si="10"/>
        <v>0</v>
      </c>
      <c r="K90" s="86">
        <f t="shared" si="12"/>
        <v>0</v>
      </c>
      <c r="L90" s="87"/>
      <c r="M90" s="87"/>
      <c r="N90" s="91"/>
      <c r="O90" s="148"/>
      <c r="P90" s="131">
        <f t="shared" si="13"/>
        <v>0</v>
      </c>
      <c r="Q90" s="105" t="str">
        <f>IF(K90&gt;Pars!$D$15,1,"")</f>
        <v/>
      </c>
      <c r="R90" s="106" t="str">
        <f t="shared" si="14"/>
        <v/>
      </c>
      <c r="S90" s="106" t="str">
        <f t="shared" si="11"/>
        <v/>
      </c>
      <c r="T90" s="125">
        <f t="shared" si="15"/>
        <v>0</v>
      </c>
      <c r="U90" s="123">
        <f t="shared" si="16"/>
        <v>0</v>
      </c>
    </row>
    <row r="91" spans="1:21" ht="36" customHeight="1" x14ac:dyDescent="0.25">
      <c r="A91" s="89">
        <v>85</v>
      </c>
      <c r="B91" s="29"/>
      <c r="C91" s="29"/>
      <c r="D91" s="85"/>
      <c r="E91" s="29"/>
      <c r="F91" s="29"/>
      <c r="G91" s="29"/>
      <c r="H91" s="29"/>
      <c r="I91" s="90"/>
      <c r="J91" s="132">
        <f t="shared" si="10"/>
        <v>0</v>
      </c>
      <c r="K91" s="86">
        <f t="shared" si="12"/>
        <v>0</v>
      </c>
      <c r="L91" s="87"/>
      <c r="M91" s="87"/>
      <c r="N91" s="91"/>
      <c r="O91" s="148"/>
      <c r="P91" s="131">
        <f t="shared" si="13"/>
        <v>0</v>
      </c>
      <c r="Q91" s="105" t="str">
        <f>IF(K91&gt;Pars!$D$15,1,"")</f>
        <v/>
      </c>
      <c r="R91" s="106" t="str">
        <f t="shared" si="14"/>
        <v/>
      </c>
      <c r="S91" s="106" t="str">
        <f t="shared" si="11"/>
        <v/>
      </c>
      <c r="T91" s="125">
        <f t="shared" si="15"/>
        <v>0</v>
      </c>
      <c r="U91" s="123">
        <f t="shared" si="16"/>
        <v>0</v>
      </c>
    </row>
    <row r="92" spans="1:21" ht="36" customHeight="1" x14ac:dyDescent="0.25">
      <c r="A92" s="89">
        <v>86</v>
      </c>
      <c r="B92" s="29"/>
      <c r="C92" s="29"/>
      <c r="D92" s="85"/>
      <c r="E92" s="29"/>
      <c r="F92" s="29"/>
      <c r="G92" s="29"/>
      <c r="H92" s="29"/>
      <c r="I92" s="90"/>
      <c r="J92" s="132">
        <f t="shared" si="10"/>
        <v>0</v>
      </c>
      <c r="K92" s="86">
        <f t="shared" si="12"/>
        <v>0</v>
      </c>
      <c r="L92" s="87"/>
      <c r="M92" s="87"/>
      <c r="N92" s="91"/>
      <c r="O92" s="148"/>
      <c r="P92" s="131">
        <f t="shared" si="13"/>
        <v>0</v>
      </c>
      <c r="Q92" s="105" t="str">
        <f>IF(K92&gt;Pars!$D$15,1,"")</f>
        <v/>
      </c>
      <c r="R92" s="106" t="str">
        <f t="shared" si="14"/>
        <v/>
      </c>
      <c r="S92" s="106" t="str">
        <f t="shared" si="11"/>
        <v/>
      </c>
      <c r="T92" s="125">
        <f t="shared" si="15"/>
        <v>0</v>
      </c>
      <c r="U92" s="123">
        <f t="shared" si="16"/>
        <v>0</v>
      </c>
    </row>
    <row r="93" spans="1:21" ht="36" customHeight="1" x14ac:dyDescent="0.25">
      <c r="A93" s="89">
        <v>87</v>
      </c>
      <c r="B93" s="29"/>
      <c r="C93" s="29"/>
      <c r="D93" s="85"/>
      <c r="E93" s="29"/>
      <c r="F93" s="29"/>
      <c r="G93" s="29"/>
      <c r="H93" s="29"/>
      <c r="I93" s="90"/>
      <c r="J93" s="132">
        <f t="shared" si="10"/>
        <v>0</v>
      </c>
      <c r="K93" s="86">
        <f t="shared" si="12"/>
        <v>0</v>
      </c>
      <c r="L93" s="87"/>
      <c r="M93" s="87"/>
      <c r="N93" s="91"/>
      <c r="O93" s="148"/>
      <c r="P93" s="131">
        <f t="shared" si="13"/>
        <v>0</v>
      </c>
      <c r="Q93" s="105" t="str">
        <f>IF(K93&gt;Pars!$D$15,1,"")</f>
        <v/>
      </c>
      <c r="R93" s="106" t="str">
        <f t="shared" si="14"/>
        <v/>
      </c>
      <c r="S93" s="106" t="str">
        <f t="shared" si="11"/>
        <v/>
      </c>
      <c r="T93" s="125">
        <f t="shared" si="15"/>
        <v>0</v>
      </c>
      <c r="U93" s="123">
        <f t="shared" si="16"/>
        <v>0</v>
      </c>
    </row>
    <row r="94" spans="1:21" ht="36" customHeight="1" x14ac:dyDescent="0.25">
      <c r="A94" s="89">
        <v>88</v>
      </c>
      <c r="B94" s="29"/>
      <c r="C94" s="29"/>
      <c r="D94" s="85"/>
      <c r="E94" s="29"/>
      <c r="F94" s="29"/>
      <c r="G94" s="29"/>
      <c r="H94" s="29"/>
      <c r="I94" s="90"/>
      <c r="J94" s="132">
        <f t="shared" si="10"/>
        <v>0</v>
      </c>
      <c r="K94" s="86">
        <f t="shared" si="12"/>
        <v>0</v>
      </c>
      <c r="L94" s="87"/>
      <c r="M94" s="87"/>
      <c r="N94" s="91"/>
      <c r="O94" s="148"/>
      <c r="P94" s="131">
        <f t="shared" si="13"/>
        <v>0</v>
      </c>
      <c r="Q94" s="105" t="str">
        <f>IF(K94&gt;Pars!$D$15,1,"")</f>
        <v/>
      </c>
      <c r="R94" s="106" t="str">
        <f t="shared" si="14"/>
        <v/>
      </c>
      <c r="S94" s="106" t="str">
        <f t="shared" si="11"/>
        <v/>
      </c>
      <c r="T94" s="125">
        <f t="shared" si="15"/>
        <v>0</v>
      </c>
      <c r="U94" s="123">
        <f t="shared" si="16"/>
        <v>0</v>
      </c>
    </row>
    <row r="95" spans="1:21" ht="36" customHeight="1" x14ac:dyDescent="0.25">
      <c r="A95" s="89">
        <v>89</v>
      </c>
      <c r="B95" s="29"/>
      <c r="C95" s="29"/>
      <c r="D95" s="85"/>
      <c r="E95" s="29"/>
      <c r="F95" s="29"/>
      <c r="G95" s="29"/>
      <c r="H95" s="29"/>
      <c r="I95" s="90"/>
      <c r="J95" s="132">
        <f t="shared" si="10"/>
        <v>0</v>
      </c>
      <c r="K95" s="86">
        <f t="shared" si="12"/>
        <v>0</v>
      </c>
      <c r="L95" s="87"/>
      <c r="M95" s="87"/>
      <c r="N95" s="91"/>
      <c r="O95" s="148"/>
      <c r="P95" s="131">
        <f t="shared" si="13"/>
        <v>0</v>
      </c>
      <c r="Q95" s="105" t="str">
        <f>IF(K95&gt;Pars!$D$15,1,"")</f>
        <v/>
      </c>
      <c r="R95" s="106" t="str">
        <f t="shared" si="14"/>
        <v/>
      </c>
      <c r="S95" s="106" t="str">
        <f t="shared" si="11"/>
        <v/>
      </c>
      <c r="T95" s="125">
        <f t="shared" si="15"/>
        <v>0</v>
      </c>
      <c r="U95" s="123">
        <f t="shared" si="16"/>
        <v>0</v>
      </c>
    </row>
    <row r="96" spans="1:21" ht="36" customHeight="1" x14ac:dyDescent="0.25">
      <c r="A96" s="89">
        <v>90</v>
      </c>
      <c r="B96" s="29"/>
      <c r="C96" s="29"/>
      <c r="D96" s="85"/>
      <c r="E96" s="29"/>
      <c r="F96" s="29"/>
      <c r="G96" s="29"/>
      <c r="H96" s="29"/>
      <c r="I96" s="90"/>
      <c r="J96" s="132">
        <f t="shared" si="10"/>
        <v>0</v>
      </c>
      <c r="K96" s="86">
        <f t="shared" si="12"/>
        <v>0</v>
      </c>
      <c r="L96" s="87"/>
      <c r="M96" s="87"/>
      <c r="N96" s="91"/>
      <c r="O96" s="148"/>
      <c r="P96" s="131">
        <f t="shared" si="13"/>
        <v>0</v>
      </c>
      <c r="Q96" s="105" t="str">
        <f>IF(K96&gt;Pars!$D$15,1,"")</f>
        <v/>
      </c>
      <c r="R96" s="106" t="str">
        <f t="shared" si="14"/>
        <v/>
      </c>
      <c r="S96" s="106" t="str">
        <f t="shared" si="11"/>
        <v/>
      </c>
      <c r="T96" s="125">
        <f t="shared" si="15"/>
        <v>0</v>
      </c>
      <c r="U96" s="123">
        <f t="shared" si="16"/>
        <v>0</v>
      </c>
    </row>
    <row r="97" spans="1:21" ht="36" customHeight="1" x14ac:dyDescent="0.25">
      <c r="A97" s="89">
        <v>91</v>
      </c>
      <c r="B97" s="29"/>
      <c r="C97" s="29"/>
      <c r="D97" s="85"/>
      <c r="E97" s="29"/>
      <c r="F97" s="29"/>
      <c r="G97" s="29"/>
      <c r="H97" s="29"/>
      <c r="I97" s="90"/>
      <c r="J97" s="132">
        <f t="shared" si="10"/>
        <v>0</v>
      </c>
      <c r="K97" s="86">
        <f t="shared" si="12"/>
        <v>0</v>
      </c>
      <c r="L97" s="87"/>
      <c r="M97" s="87"/>
      <c r="N97" s="91"/>
      <c r="O97" s="148"/>
      <c r="P97" s="131">
        <f t="shared" si="13"/>
        <v>0</v>
      </c>
      <c r="Q97" s="105" t="str">
        <f>IF(K97&gt;Pars!$D$15,1,"")</f>
        <v/>
      </c>
      <c r="R97" s="106" t="str">
        <f t="shared" si="14"/>
        <v/>
      </c>
      <c r="S97" s="106" t="str">
        <f t="shared" si="11"/>
        <v/>
      </c>
      <c r="T97" s="125">
        <f t="shared" si="15"/>
        <v>0</v>
      </c>
      <c r="U97" s="123">
        <f t="shared" si="16"/>
        <v>0</v>
      </c>
    </row>
    <row r="98" spans="1:21" ht="36" customHeight="1" x14ac:dyDescent="0.25">
      <c r="A98" s="89">
        <v>92</v>
      </c>
      <c r="B98" s="29"/>
      <c r="C98" s="29"/>
      <c r="D98" s="85"/>
      <c r="E98" s="29"/>
      <c r="F98" s="29"/>
      <c r="G98" s="29"/>
      <c r="H98" s="29"/>
      <c r="I98" s="90"/>
      <c r="J98" s="132">
        <f t="shared" si="10"/>
        <v>0</v>
      </c>
      <c r="K98" s="86">
        <f t="shared" si="12"/>
        <v>0</v>
      </c>
      <c r="L98" s="87"/>
      <c r="M98" s="87"/>
      <c r="N98" s="91"/>
      <c r="O98" s="148"/>
      <c r="P98" s="131">
        <f t="shared" si="13"/>
        <v>0</v>
      </c>
      <c r="Q98" s="105" t="str">
        <f>IF(K98&gt;Pars!$D$15,1,"")</f>
        <v/>
      </c>
      <c r="R98" s="106" t="str">
        <f t="shared" si="14"/>
        <v/>
      </c>
      <c r="S98" s="106" t="str">
        <f t="shared" si="11"/>
        <v/>
      </c>
      <c r="T98" s="125">
        <f t="shared" si="15"/>
        <v>0</v>
      </c>
      <c r="U98" s="123">
        <f t="shared" si="16"/>
        <v>0</v>
      </c>
    </row>
    <row r="99" spans="1:21" ht="36" customHeight="1" x14ac:dyDescent="0.25">
      <c r="A99" s="89">
        <v>93</v>
      </c>
      <c r="B99" s="29"/>
      <c r="C99" s="29"/>
      <c r="D99" s="85"/>
      <c r="E99" s="29"/>
      <c r="F99" s="29"/>
      <c r="G99" s="29"/>
      <c r="H99" s="29"/>
      <c r="I99" s="90"/>
      <c r="J99" s="132">
        <f t="shared" si="10"/>
        <v>0</v>
      </c>
      <c r="K99" s="86">
        <f t="shared" si="12"/>
        <v>0</v>
      </c>
      <c r="L99" s="87"/>
      <c r="M99" s="87"/>
      <c r="N99" s="91"/>
      <c r="O99" s="148"/>
      <c r="P99" s="131">
        <f t="shared" si="13"/>
        <v>0</v>
      </c>
      <c r="Q99" s="105" t="str">
        <f>IF(K99&gt;Pars!$D$15,1,"")</f>
        <v/>
      </c>
      <c r="R99" s="106" t="str">
        <f t="shared" si="14"/>
        <v/>
      </c>
      <c r="S99" s="106" t="str">
        <f t="shared" si="11"/>
        <v/>
      </c>
      <c r="T99" s="125">
        <f t="shared" si="15"/>
        <v>0</v>
      </c>
      <c r="U99" s="123">
        <f t="shared" si="16"/>
        <v>0</v>
      </c>
    </row>
    <row r="100" spans="1:21" ht="36" customHeight="1" x14ac:dyDescent="0.25">
      <c r="A100" s="89">
        <v>94</v>
      </c>
      <c r="B100" s="29"/>
      <c r="C100" s="29"/>
      <c r="D100" s="85"/>
      <c r="E100" s="29"/>
      <c r="F100" s="29"/>
      <c r="G100" s="29"/>
      <c r="H100" s="29"/>
      <c r="I100" s="90"/>
      <c r="J100" s="132">
        <f t="shared" si="10"/>
        <v>0</v>
      </c>
      <c r="K100" s="86">
        <f t="shared" si="12"/>
        <v>0</v>
      </c>
      <c r="L100" s="87"/>
      <c r="M100" s="87"/>
      <c r="N100" s="91"/>
      <c r="O100" s="148"/>
      <c r="P100" s="131">
        <f t="shared" si="13"/>
        <v>0</v>
      </c>
      <c r="Q100" s="105" t="str">
        <f>IF(K100&gt;Pars!$D$15,1,"")</f>
        <v/>
      </c>
      <c r="R100" s="106" t="str">
        <f t="shared" si="14"/>
        <v/>
      </c>
      <c r="S100" s="106" t="str">
        <f t="shared" si="11"/>
        <v/>
      </c>
      <c r="T100" s="125">
        <f t="shared" si="15"/>
        <v>0</v>
      </c>
      <c r="U100" s="123">
        <f t="shared" si="16"/>
        <v>0</v>
      </c>
    </row>
    <row r="101" spans="1:21" ht="36" customHeight="1" x14ac:dyDescent="0.25">
      <c r="A101" s="89">
        <v>95</v>
      </c>
      <c r="B101" s="29"/>
      <c r="C101" s="29"/>
      <c r="D101" s="85"/>
      <c r="E101" s="29"/>
      <c r="F101" s="29"/>
      <c r="G101" s="29"/>
      <c r="H101" s="29"/>
      <c r="I101" s="90"/>
      <c r="J101" s="132">
        <f t="shared" si="10"/>
        <v>0</v>
      </c>
      <c r="K101" s="86">
        <f t="shared" si="12"/>
        <v>0</v>
      </c>
      <c r="L101" s="87"/>
      <c r="M101" s="87"/>
      <c r="N101" s="91"/>
      <c r="O101" s="148"/>
      <c r="P101" s="131">
        <f t="shared" si="13"/>
        <v>0</v>
      </c>
      <c r="Q101" s="105" t="str">
        <f>IF(K101&gt;Pars!$D$15,1,"")</f>
        <v/>
      </c>
      <c r="R101" s="106" t="str">
        <f t="shared" si="14"/>
        <v/>
      </c>
      <c r="S101" s="106" t="str">
        <f t="shared" si="11"/>
        <v/>
      </c>
      <c r="T101" s="125">
        <f t="shared" si="15"/>
        <v>0</v>
      </c>
      <c r="U101" s="123">
        <f t="shared" si="16"/>
        <v>0</v>
      </c>
    </row>
    <row r="102" spans="1:21" ht="36" customHeight="1" x14ac:dyDescent="0.25">
      <c r="A102" s="89">
        <v>96</v>
      </c>
      <c r="B102" s="29"/>
      <c r="C102" s="29"/>
      <c r="D102" s="85"/>
      <c r="E102" s="29"/>
      <c r="F102" s="29"/>
      <c r="G102" s="29"/>
      <c r="H102" s="29"/>
      <c r="I102" s="90"/>
      <c r="J102" s="132">
        <f t="shared" si="10"/>
        <v>0</v>
      </c>
      <c r="K102" s="86">
        <f t="shared" si="12"/>
        <v>0</v>
      </c>
      <c r="L102" s="87"/>
      <c r="M102" s="87"/>
      <c r="N102" s="91"/>
      <c r="O102" s="148"/>
      <c r="P102" s="131">
        <f t="shared" si="13"/>
        <v>0</v>
      </c>
      <c r="Q102" s="105" t="str">
        <f>IF(K102&gt;Pars!$D$15,1,"")</f>
        <v/>
      </c>
      <c r="R102" s="106" t="str">
        <f t="shared" si="14"/>
        <v/>
      </c>
      <c r="S102" s="106" t="str">
        <f t="shared" si="11"/>
        <v/>
      </c>
      <c r="T102" s="125">
        <f t="shared" si="15"/>
        <v>0</v>
      </c>
      <c r="U102" s="123">
        <f t="shared" si="16"/>
        <v>0</v>
      </c>
    </row>
    <row r="103" spans="1:21" ht="36" customHeight="1" x14ac:dyDescent="0.25">
      <c r="A103" s="89">
        <v>97</v>
      </c>
      <c r="B103" s="29"/>
      <c r="C103" s="29"/>
      <c r="D103" s="85"/>
      <c r="E103" s="29"/>
      <c r="F103" s="29"/>
      <c r="G103" s="29"/>
      <c r="H103" s="29"/>
      <c r="I103" s="90"/>
      <c r="J103" s="132">
        <f t="shared" si="10"/>
        <v>0</v>
      </c>
      <c r="K103" s="86">
        <f t="shared" si="12"/>
        <v>0</v>
      </c>
      <c r="L103" s="87"/>
      <c r="M103" s="87"/>
      <c r="N103" s="91"/>
      <c r="O103" s="148"/>
      <c r="P103" s="131">
        <f t="shared" si="13"/>
        <v>0</v>
      </c>
      <c r="Q103" s="105" t="str">
        <f>IF(K103&gt;Pars!$D$15,1,"")</f>
        <v/>
      </c>
      <c r="R103" s="106" t="str">
        <f t="shared" si="14"/>
        <v/>
      </c>
      <c r="S103" s="106" t="str">
        <f t="shared" si="11"/>
        <v/>
      </c>
      <c r="T103" s="125">
        <f t="shared" si="15"/>
        <v>0</v>
      </c>
      <c r="U103" s="123">
        <f t="shared" si="16"/>
        <v>0</v>
      </c>
    </row>
    <row r="104" spans="1:21" ht="36" customHeight="1" x14ac:dyDescent="0.25">
      <c r="A104" s="89">
        <v>98</v>
      </c>
      <c r="B104" s="29"/>
      <c r="C104" s="29"/>
      <c r="D104" s="85"/>
      <c r="E104" s="29"/>
      <c r="F104" s="29"/>
      <c r="G104" s="29"/>
      <c r="H104" s="29"/>
      <c r="I104" s="90"/>
      <c r="J104" s="132">
        <f t="shared" si="10"/>
        <v>0</v>
      </c>
      <c r="K104" s="86">
        <f t="shared" si="12"/>
        <v>0</v>
      </c>
      <c r="L104" s="87"/>
      <c r="M104" s="87"/>
      <c r="N104" s="91"/>
      <c r="O104" s="88"/>
      <c r="P104" s="131">
        <f t="shared" si="13"/>
        <v>0</v>
      </c>
      <c r="Q104" s="105" t="str">
        <f>IF(K104&gt;Pars!$D$15,1,"")</f>
        <v/>
      </c>
      <c r="R104" s="106" t="str">
        <f t="shared" si="14"/>
        <v/>
      </c>
      <c r="S104" s="106" t="str">
        <f t="shared" si="11"/>
        <v/>
      </c>
      <c r="T104" s="125">
        <f t="shared" si="15"/>
        <v>0</v>
      </c>
      <c r="U104" s="123">
        <f t="shared" si="16"/>
        <v>0</v>
      </c>
    </row>
    <row r="105" spans="1:21" ht="36" customHeight="1" x14ac:dyDescent="0.25">
      <c r="A105" s="89">
        <v>99</v>
      </c>
      <c r="B105" s="29"/>
      <c r="C105" s="29"/>
      <c r="D105" s="85"/>
      <c r="E105" s="29"/>
      <c r="F105" s="29"/>
      <c r="G105" s="29"/>
      <c r="H105" s="29"/>
      <c r="I105" s="90"/>
      <c r="J105" s="132">
        <f t="shared" si="10"/>
        <v>0</v>
      </c>
      <c r="K105" s="86">
        <f t="shared" si="12"/>
        <v>0</v>
      </c>
      <c r="L105" s="87"/>
      <c r="M105" s="87"/>
      <c r="N105" s="91"/>
      <c r="O105" s="88"/>
      <c r="P105" s="131">
        <f t="shared" si="13"/>
        <v>0</v>
      </c>
      <c r="Q105" s="105" t="str">
        <f>IF(K105&gt;Pars!$D$15,1,"")</f>
        <v/>
      </c>
      <c r="R105" s="106" t="str">
        <f t="shared" si="14"/>
        <v/>
      </c>
      <c r="S105" s="106" t="str">
        <f t="shared" si="11"/>
        <v/>
      </c>
      <c r="T105" s="125">
        <f t="shared" si="15"/>
        <v>0</v>
      </c>
      <c r="U105" s="123">
        <f t="shared" si="16"/>
        <v>0</v>
      </c>
    </row>
    <row r="106" spans="1:21" ht="36" customHeight="1" x14ac:dyDescent="0.25">
      <c r="A106" s="92">
        <v>100</v>
      </c>
      <c r="B106" s="29"/>
      <c r="C106" s="29"/>
      <c r="D106" s="85"/>
      <c r="E106" s="29"/>
      <c r="F106" s="29"/>
      <c r="G106" s="29"/>
      <c r="H106" s="29"/>
      <c r="I106" s="90"/>
      <c r="J106" s="132">
        <f t="shared" si="10"/>
        <v>0</v>
      </c>
      <c r="K106" s="86">
        <f t="shared" si="12"/>
        <v>0</v>
      </c>
      <c r="L106" s="87"/>
      <c r="M106" s="87"/>
      <c r="N106" s="91"/>
      <c r="O106" s="88"/>
      <c r="P106" s="131">
        <f t="shared" si="13"/>
        <v>0</v>
      </c>
      <c r="Q106" s="105" t="str">
        <f>IF(K106&gt;Pars!$D$15,1,"")</f>
        <v/>
      </c>
      <c r="R106" s="106" t="str">
        <f t="shared" si="14"/>
        <v/>
      </c>
      <c r="S106" s="106" t="str">
        <f t="shared" si="11"/>
        <v/>
      </c>
      <c r="T106" s="125">
        <f t="shared" si="15"/>
        <v>0</v>
      </c>
      <c r="U106" s="123">
        <f t="shared" si="16"/>
        <v>0</v>
      </c>
    </row>
    <row r="500" spans="1:4" ht="29.45" customHeight="1" x14ac:dyDescent="0.25">
      <c r="A500" s="21" t="str">
        <f>fx!B3</f>
        <v>EUR</v>
      </c>
      <c r="B500" s="21" t="str">
        <f>fx!C3</f>
        <v>EURO</v>
      </c>
      <c r="C500" s="21"/>
      <c r="D500" s="21">
        <f>fx!D3</f>
        <v>1</v>
      </c>
    </row>
    <row r="501" spans="1:4" ht="29.45" customHeight="1" x14ac:dyDescent="0.25">
      <c r="A501" s="21" t="str">
        <f>fx!B4</f>
        <v>USD</v>
      </c>
      <c r="B501" s="21" t="str">
        <f>fx!C4</f>
        <v>US dollar</v>
      </c>
      <c r="C501" s="21"/>
      <c r="D501" s="21">
        <f>fx!D4</f>
        <v>1.2296</v>
      </c>
    </row>
    <row r="502" spans="1:4" ht="29.45" customHeight="1" x14ac:dyDescent="0.25">
      <c r="A502" s="21" t="str">
        <f>fx!B5</f>
        <v>GBP</v>
      </c>
      <c r="B502" s="21" t="str">
        <f>fx!C5</f>
        <v>Pound sterling</v>
      </c>
      <c r="C502" s="21"/>
      <c r="D502" s="21">
        <f>fx!D5</f>
        <v>0.90159999999999996</v>
      </c>
    </row>
    <row r="503" spans="1:4" ht="29.45" customHeight="1" x14ac:dyDescent="0.25">
      <c r="A503" s="21" t="str">
        <f>fx!B6</f>
        <v>CNY</v>
      </c>
      <c r="B503" s="21" t="str">
        <f>fx!C6</f>
        <v>Chinese yuan renminbi</v>
      </c>
      <c r="C503" s="21"/>
      <c r="D503" s="21">
        <f>fx!D6</f>
        <v>7.9484000000000004</v>
      </c>
    </row>
    <row r="504" spans="1:4" ht="29.45" customHeight="1" x14ac:dyDescent="0.25">
      <c r="A504" s="21" t="str">
        <f>fx!B7</f>
        <v>AUD</v>
      </c>
      <c r="B504" s="21" t="str">
        <f>fx!C7</f>
        <v>Australian dollar</v>
      </c>
      <c r="C504" s="21"/>
      <c r="D504" s="21">
        <f>fx!D7</f>
        <v>1.5928</v>
      </c>
    </row>
    <row r="505" spans="1:4" ht="29.45" customHeight="1" x14ac:dyDescent="0.25">
      <c r="A505" s="21" t="str">
        <f>fx!B8</f>
        <v>BGN</v>
      </c>
      <c r="B505" s="21" t="str">
        <f>fx!C8</f>
        <v>Bulgarian lev</v>
      </c>
      <c r="C505" s="21"/>
      <c r="D505" s="21">
        <f>fx!D8</f>
        <v>1.9558</v>
      </c>
    </row>
    <row r="506" spans="1:4" ht="29.45" customHeight="1" x14ac:dyDescent="0.25">
      <c r="A506" s="21" t="str">
        <f>fx!B9</f>
        <v>BRL</v>
      </c>
      <c r="B506" s="21" t="str">
        <f>fx!C9</f>
        <v>Brazilian real</v>
      </c>
      <c r="C506" s="21"/>
      <c r="D506" s="21">
        <f>fx!D9</f>
        <v>6.3240999999999996</v>
      </c>
    </row>
    <row r="507" spans="1:4" ht="29.45" customHeight="1" x14ac:dyDescent="0.25">
      <c r="A507" s="21" t="str">
        <f>fx!B10</f>
        <v>CAD</v>
      </c>
      <c r="B507" s="21" t="str">
        <f>fx!C10</f>
        <v>Canadian dollar</v>
      </c>
      <c r="C507" s="21"/>
      <c r="D507" s="21">
        <f>fx!D10</f>
        <v>1.5621</v>
      </c>
    </row>
    <row r="508" spans="1:4" ht="29.45" customHeight="1" x14ac:dyDescent="0.25">
      <c r="A508" s="21" t="str">
        <f>fx!B11</f>
        <v>CHF</v>
      </c>
      <c r="B508" s="21" t="str">
        <f>fx!C11</f>
        <v>Swiss franc</v>
      </c>
      <c r="C508" s="21"/>
      <c r="D508" s="21">
        <f>fx!D11</f>
        <v>1.0810999999999999</v>
      </c>
    </row>
    <row r="509" spans="1:4" ht="29.45" customHeight="1" x14ac:dyDescent="0.25">
      <c r="A509" s="21" t="str">
        <f>fx!B12</f>
        <v>CZK</v>
      </c>
      <c r="B509" s="21" t="str">
        <f>fx!C12</f>
        <v>Czech koruna</v>
      </c>
      <c r="C509" s="21"/>
      <c r="D509" s="21">
        <f>fx!D12</f>
        <v>26.140999999999998</v>
      </c>
    </row>
    <row r="510" spans="1:4" ht="29.45" customHeight="1" x14ac:dyDescent="0.25">
      <c r="A510" s="21" t="str">
        <f>fx!B13</f>
        <v>DKK</v>
      </c>
      <c r="B510" s="21" t="str">
        <f>fx!C13</f>
        <v>Danish krone</v>
      </c>
      <c r="C510" s="21"/>
      <c r="D510" s="21">
        <f>fx!D13</f>
        <v>7.4379</v>
      </c>
    </row>
    <row r="511" spans="1:4" ht="29.45" customHeight="1" x14ac:dyDescent="0.25">
      <c r="A511" s="21" t="str">
        <f>fx!B14</f>
        <v>HKD</v>
      </c>
      <c r="B511" s="21" t="str">
        <f>fx!C14</f>
        <v>Hong Kong dollar</v>
      </c>
      <c r="C511" s="21"/>
      <c r="D511" s="21">
        <f>fx!D14</f>
        <v>9.5329999999999995</v>
      </c>
    </row>
    <row r="512" spans="1:4" ht="29.45" customHeight="1" x14ac:dyDescent="0.25">
      <c r="A512" s="21" t="str">
        <f>fx!B15</f>
        <v>HRK</v>
      </c>
      <c r="B512" s="21" t="str">
        <f>fx!C15</f>
        <v>Croatian kuna</v>
      </c>
      <c r="C512" s="21"/>
      <c r="D512" s="21">
        <f>fx!D15</f>
        <v>7.5564999999999998</v>
      </c>
    </row>
    <row r="513" spans="1:4" ht="29.45" customHeight="1" x14ac:dyDescent="0.25">
      <c r="A513" s="21" t="str">
        <f>fx!B16</f>
        <v>HUF</v>
      </c>
      <c r="B513" s="21" t="str">
        <f>fx!C16</f>
        <v>Hungarian forint</v>
      </c>
      <c r="C513" s="21"/>
      <c r="D513" s="21">
        <f>fx!D16</f>
        <v>361.32</v>
      </c>
    </row>
    <row r="514" spans="1:4" ht="29.45" customHeight="1" x14ac:dyDescent="0.25">
      <c r="A514" s="21" t="str">
        <f>fx!B17</f>
        <v>IDR</v>
      </c>
      <c r="B514" s="21" t="str">
        <f>fx!C17</f>
        <v>Indonesian rupiah</v>
      </c>
      <c r="C514" s="21"/>
      <c r="D514" s="21">
        <f>fx!D17</f>
        <v>17062.669999999998</v>
      </c>
    </row>
    <row r="515" spans="1:4" ht="29.45" customHeight="1" x14ac:dyDescent="0.25">
      <c r="A515" s="21" t="str">
        <f>fx!B18</f>
        <v>ILS</v>
      </c>
      <c r="B515" s="21" t="str">
        <f>fx!C18</f>
        <v>Israeli shekel</v>
      </c>
      <c r="C515" s="21"/>
      <c r="D515" s="21">
        <f>fx!D18</f>
        <v>3.9430000000000001</v>
      </c>
    </row>
    <row r="516" spans="1:4" ht="29.45" customHeight="1" x14ac:dyDescent="0.25">
      <c r="A516" s="21" t="str">
        <f>fx!B19</f>
        <v>INR</v>
      </c>
      <c r="B516" s="21" t="str">
        <f>fx!C19</f>
        <v>Indian rupee</v>
      </c>
      <c r="C516" s="21"/>
      <c r="D516" s="21">
        <f>fx!D19</f>
        <v>89.789000000000001</v>
      </c>
    </row>
    <row r="517" spans="1:4" ht="29.45" customHeight="1" x14ac:dyDescent="0.25">
      <c r="A517" s="21" t="str">
        <f>fx!B20</f>
        <v>JPY</v>
      </c>
      <c r="B517" s="21" t="str">
        <f>fx!C20</f>
        <v>Japanese yen</v>
      </c>
      <c r="C517" s="21"/>
      <c r="D517" s="21">
        <f>fx!D20</f>
        <v>126.62</v>
      </c>
    </row>
    <row r="518" spans="1:4" ht="29.45" customHeight="1" x14ac:dyDescent="0.25">
      <c r="A518" s="21" t="str">
        <f>fx!B21</f>
        <v>KRW</v>
      </c>
      <c r="B518" s="21" t="str">
        <f>fx!C21</f>
        <v>South Korean won</v>
      </c>
      <c r="C518" s="21"/>
      <c r="D518" s="21">
        <f>fx!D21</f>
        <v>1332.03</v>
      </c>
    </row>
    <row r="519" spans="1:4" ht="29.45" customHeight="1" x14ac:dyDescent="0.25">
      <c r="A519" s="21" t="str">
        <f>fx!B22</f>
        <v>MXN</v>
      </c>
      <c r="B519" s="21" t="str">
        <f>fx!C22</f>
        <v>Mexican peso</v>
      </c>
      <c r="C519" s="21"/>
      <c r="D519" s="21">
        <f>fx!D22</f>
        <v>24.303100000000001</v>
      </c>
    </row>
    <row r="520" spans="1:4" ht="29.45" customHeight="1" x14ac:dyDescent="0.25">
      <c r="A520" s="21" t="str">
        <f>fx!B23</f>
        <v>MYR</v>
      </c>
      <c r="B520" s="21" t="str">
        <f>fx!C23</f>
        <v>Malaysian ringgit</v>
      </c>
      <c r="C520" s="21"/>
      <c r="D520" s="21">
        <f>fx!D23</f>
        <v>4.9264000000000001</v>
      </c>
    </row>
    <row r="521" spans="1:4" ht="29.45" customHeight="1" x14ac:dyDescent="0.25">
      <c r="A521" s="21" t="str">
        <f>fx!B24</f>
        <v>NOK</v>
      </c>
      <c r="B521" s="21" t="str">
        <f>fx!C24</f>
        <v>Norwegian krone</v>
      </c>
      <c r="C521" s="21"/>
      <c r="D521" s="21">
        <f>fx!D24</f>
        <v>10.444000000000001</v>
      </c>
    </row>
    <row r="522" spans="1:4" ht="29.45" customHeight="1" x14ac:dyDescent="0.25">
      <c r="A522" s="21" t="str">
        <f>fx!B25</f>
        <v>NZD</v>
      </c>
      <c r="B522" s="21" t="str">
        <f>fx!C25</f>
        <v>New Zealand dollar</v>
      </c>
      <c r="C522" s="21"/>
      <c r="D522" s="21">
        <f>fx!D25</f>
        <v>1.7064999999999999</v>
      </c>
    </row>
    <row r="523" spans="1:4" ht="29.45" customHeight="1" x14ac:dyDescent="0.25">
      <c r="A523" s="21" t="str">
        <f>fx!B26</f>
        <v>PHP</v>
      </c>
      <c r="B523" s="21" t="str">
        <f>fx!C26</f>
        <v>Philippine peso</v>
      </c>
      <c r="C523" s="21"/>
      <c r="D523" s="21">
        <f>fx!D26</f>
        <v>59.058</v>
      </c>
    </row>
    <row r="524" spans="1:4" ht="29.45" customHeight="1" x14ac:dyDescent="0.25">
      <c r="A524" s="21" t="str">
        <f>fx!B27</f>
        <v>PLN</v>
      </c>
      <c r="B524" s="21" t="str">
        <f>fx!C27</f>
        <v>Polish zloty</v>
      </c>
      <c r="C524" s="21"/>
      <c r="D524" s="21">
        <f>fx!D27</f>
        <v>4.5475000000000003</v>
      </c>
    </row>
    <row r="525" spans="1:4" ht="29.45" customHeight="1" x14ac:dyDescent="0.25">
      <c r="A525" s="21" t="str">
        <f>fx!B28</f>
        <v>RON</v>
      </c>
      <c r="B525" s="21" t="str">
        <f>fx!C28</f>
        <v>Romanian leu</v>
      </c>
      <c r="C525" s="21"/>
      <c r="D525" s="21">
        <f>fx!D28</f>
        <v>4.8712999999999997</v>
      </c>
    </row>
    <row r="526" spans="1:4" ht="29.45" customHeight="1" x14ac:dyDescent="0.25">
      <c r="A526" s="21" t="str">
        <f>fx!B29</f>
        <v>RUB</v>
      </c>
      <c r="B526" s="21" t="str">
        <f>fx!C29</f>
        <v>Russian rouble</v>
      </c>
      <c r="C526" s="21"/>
      <c r="D526" s="21">
        <f>fx!D29</f>
        <v>90.341999999999999</v>
      </c>
    </row>
    <row r="527" spans="1:4" ht="29.45" customHeight="1" x14ac:dyDescent="0.25">
      <c r="A527" s="21" t="str">
        <f>fx!B30</f>
        <v>SEK</v>
      </c>
      <c r="B527" s="21" t="str">
        <f>fx!C30</f>
        <v>Swedish krona</v>
      </c>
      <c r="C527" s="21"/>
      <c r="D527" s="21">
        <f>fx!D30</f>
        <v>10.089499999999999</v>
      </c>
    </row>
    <row r="528" spans="1:4" ht="29.45" customHeight="1" x14ac:dyDescent="0.25">
      <c r="A528" s="21" t="str">
        <f>fx!B31</f>
        <v>SGD</v>
      </c>
      <c r="B528" s="21" t="str">
        <f>fx!C31</f>
        <v>Singapore dollar</v>
      </c>
      <c r="C528" s="21"/>
      <c r="D528" s="21">
        <f>fx!D31</f>
        <v>1.6197999999999999</v>
      </c>
    </row>
    <row r="529" spans="1:4" ht="29.45" customHeight="1" x14ac:dyDescent="0.25">
      <c r="A529" s="21" t="str">
        <f>fx!B32</f>
        <v>THB</v>
      </c>
      <c r="B529" s="21" t="str">
        <f>fx!C32</f>
        <v>Thai baht</v>
      </c>
      <c r="C529" s="21"/>
      <c r="D529" s="21">
        <f>fx!D32</f>
        <v>36.728000000000002</v>
      </c>
    </row>
    <row r="530" spans="1:4" ht="29.45" customHeight="1" x14ac:dyDescent="0.25">
      <c r="A530" s="21" t="str">
        <f>fx!B33</f>
        <v>TRY</v>
      </c>
      <c r="B530" s="21" t="str">
        <f>fx!C33</f>
        <v>Turkish lira</v>
      </c>
      <c r="C530" s="21"/>
      <c r="D530" s="21">
        <f>fx!D33</f>
        <v>9.0579000000000001</v>
      </c>
    </row>
    <row r="531" spans="1:4" ht="29.45" customHeight="1" x14ac:dyDescent="0.25">
      <c r="A531" s="21" t="str">
        <f>fx!B34</f>
        <v>ZAR</v>
      </c>
      <c r="B531" s="21" t="str">
        <f>fx!C34</f>
        <v>South African rand</v>
      </c>
      <c r="C531" s="21"/>
      <c r="D531" s="21">
        <f>fx!D34</f>
        <v>17.921399999999998</v>
      </c>
    </row>
    <row r="532" spans="1:4" ht="29.45" customHeight="1" x14ac:dyDescent="0.25">
      <c r="A532" s="21">
        <f>fx!B35</f>
        <v>0</v>
      </c>
      <c r="B532" s="21">
        <f>fx!C35</f>
        <v>0</v>
      </c>
      <c r="C532" s="21"/>
      <c r="D532" s="21">
        <f>fx!D35</f>
        <v>0</v>
      </c>
    </row>
    <row r="533" spans="1:4" ht="29.45" customHeight="1" x14ac:dyDescent="0.25">
      <c r="A533" s="21">
        <f>fx!B36</f>
        <v>0</v>
      </c>
      <c r="B533" s="21">
        <f>fx!C36</f>
        <v>0</v>
      </c>
      <c r="C533" s="21"/>
      <c r="D533" s="21">
        <f>fx!D36</f>
        <v>0</v>
      </c>
    </row>
    <row r="534" spans="1:4" ht="29.45" customHeight="1" x14ac:dyDescent="0.25">
      <c r="A534" s="21">
        <f>fx!B37</f>
        <v>0</v>
      </c>
      <c r="B534" s="21">
        <f>fx!C37</f>
        <v>0</v>
      </c>
      <c r="C534" s="21"/>
      <c r="D534" s="21">
        <f>fx!D37</f>
        <v>0</v>
      </c>
    </row>
    <row r="535" spans="1:4" ht="29.45" customHeight="1" x14ac:dyDescent="0.25">
      <c r="A535" s="21">
        <f>fx!B38</f>
        <v>0</v>
      </c>
      <c r="B535" s="21">
        <f>fx!C38</f>
        <v>0</v>
      </c>
      <c r="C535" s="21"/>
      <c r="D535" s="21">
        <f>fx!D38</f>
        <v>0</v>
      </c>
    </row>
    <row r="536" spans="1:4" ht="29.45" customHeight="1" x14ac:dyDescent="0.25">
      <c r="A536" s="21">
        <f>fx!B39</f>
        <v>0</v>
      </c>
      <c r="B536" s="21">
        <f>fx!C39</f>
        <v>0</v>
      </c>
      <c r="C536" s="21"/>
      <c r="D536" s="21">
        <f>fx!D39</f>
        <v>0</v>
      </c>
    </row>
    <row r="537" spans="1:4" ht="29.45" customHeight="1" x14ac:dyDescent="0.25">
      <c r="A537" s="21">
        <f>fx!B40</f>
        <v>0</v>
      </c>
      <c r="B537" s="21">
        <f>fx!C40</f>
        <v>0</v>
      </c>
      <c r="C537" s="21"/>
      <c r="D537" s="21">
        <f>fx!D40</f>
        <v>0</v>
      </c>
    </row>
    <row r="538" spans="1:4" ht="29.45" customHeight="1" x14ac:dyDescent="0.25">
      <c r="A538" s="21">
        <f>fx!B41</f>
        <v>0</v>
      </c>
      <c r="B538" s="21">
        <f>fx!C41</f>
        <v>0</v>
      </c>
      <c r="C538" s="21"/>
      <c r="D538" s="21">
        <f>fx!D41</f>
        <v>0</v>
      </c>
    </row>
    <row r="539" spans="1:4" ht="29.45" customHeight="1" x14ac:dyDescent="0.25">
      <c r="A539" s="21">
        <f>fx!B42</f>
        <v>0</v>
      </c>
      <c r="B539" s="21">
        <f>fx!C42</f>
        <v>0</v>
      </c>
      <c r="C539" s="21"/>
      <c r="D539" s="21">
        <f>fx!D42</f>
        <v>0</v>
      </c>
    </row>
    <row r="540" spans="1:4" ht="29.45" customHeight="1" x14ac:dyDescent="0.25">
      <c r="A540" s="21">
        <f>fx!B43</f>
        <v>0</v>
      </c>
      <c r="B540" s="21">
        <f>fx!C43</f>
        <v>0</v>
      </c>
      <c r="C540" s="21"/>
      <c r="D540" s="21">
        <f>fx!D43</f>
        <v>0</v>
      </c>
    </row>
    <row r="541" spans="1:4" ht="29.45" customHeight="1" x14ac:dyDescent="0.25">
      <c r="A541" s="21">
        <f>fx!B44</f>
        <v>0</v>
      </c>
      <c r="B541" s="21">
        <f>fx!C44</f>
        <v>0</v>
      </c>
      <c r="C541" s="21"/>
      <c r="D541" s="21">
        <f>fx!D44</f>
        <v>0</v>
      </c>
    </row>
  </sheetData>
  <sheetProtection password="CCF7" sheet="1" objects="1" scenarios="1" formatRows="0" selectLockedCells="1"/>
  <mergeCells count="21">
    <mergeCell ref="B1:N1"/>
    <mergeCell ref="P1:Q1"/>
    <mergeCell ref="N2:P2"/>
    <mergeCell ref="N3:P3"/>
    <mergeCell ref="N4:N6"/>
    <mergeCell ref="M5:M6"/>
    <mergeCell ref="B2:M2"/>
    <mergeCell ref="O4:O6"/>
    <mergeCell ref="P4:P6"/>
    <mergeCell ref="H5:K5"/>
    <mergeCell ref="L5:L6"/>
    <mergeCell ref="G5:G6"/>
    <mergeCell ref="Q4:Q6"/>
    <mergeCell ref="E5:E6"/>
    <mergeCell ref="A4:A6"/>
    <mergeCell ref="B4:B6"/>
    <mergeCell ref="D4:D6"/>
    <mergeCell ref="E4:K4"/>
    <mergeCell ref="L4:M4"/>
    <mergeCell ref="C4:C5"/>
    <mergeCell ref="F5:F6"/>
  </mergeCells>
  <conditionalFormatting sqref="L7:M66">
    <cfRule type="expression" dxfId="13" priority="43">
      <formula>IF(INT($R7)=1,IF(LEN($L7)=0,TRUE,FALSE),FALSE)</formula>
    </cfRule>
  </conditionalFormatting>
  <conditionalFormatting sqref="O67:O106">
    <cfRule type="expression" dxfId="12" priority="37">
      <formula>IF(INT($R67)=1,IF(LEN($O67)=0,TRUE,FALSE),FALSE)</formula>
    </cfRule>
  </conditionalFormatting>
  <conditionalFormatting sqref="R3:S3">
    <cfRule type="cellIs" dxfId="11" priority="34" operator="greaterThan">
      <formula>0</formula>
    </cfRule>
  </conditionalFormatting>
  <conditionalFormatting sqref="Q67:S106 R7:T66">
    <cfRule type="expression" dxfId="10" priority="28" stopIfTrue="1">
      <formula>IF(IFERROR(Q7-T7,0)&gt;0,TRUE,FALSE)</formula>
    </cfRule>
  </conditionalFormatting>
  <conditionalFormatting sqref="T3">
    <cfRule type="cellIs" dxfId="9" priority="21" operator="greaterThan">
      <formula>0</formula>
    </cfRule>
  </conditionalFormatting>
  <conditionalFormatting sqref="C7">
    <cfRule type="expression" dxfId="8" priority="15" stopIfTrue="1">
      <formula>IF(LEN($B7)=0,FALSE,IF(LEN($C7)=0,TRUE,FALSE))</formula>
    </cfRule>
  </conditionalFormatting>
  <conditionalFormatting sqref="D7">
    <cfRule type="expression" dxfId="7" priority="12" stopIfTrue="1">
      <formula>IF(LEN($B7)=0,FALSE,IF(LEN(D7)=0,TRUE,FALSE))</formula>
    </cfRule>
  </conditionalFormatting>
  <conditionalFormatting sqref="D8:D66">
    <cfRule type="expression" dxfId="6" priority="5" stopIfTrue="1">
      <formula>IF(LEN($B8)=0,FALSE,IF(LEN(D8)=0,TRUE,FALSE))</formula>
    </cfRule>
  </conditionalFormatting>
  <conditionalFormatting sqref="E7:I66">
    <cfRule type="expression" dxfId="5" priority="4" stopIfTrue="1">
      <formula>IF(LEN($B7)=0,FALSE,IF(LEN(E7)=0,TRUE,FALSE))</formula>
    </cfRule>
  </conditionalFormatting>
  <conditionalFormatting sqref="O7">
    <cfRule type="expression" dxfId="4" priority="3" stopIfTrue="1">
      <formula>IF(INT($R7)=1,IF(LEN($O7)=0,IF(($M7=0),TRUE,FALSE),FALSE),FALSE)</formula>
    </cfRule>
  </conditionalFormatting>
  <conditionalFormatting sqref="O8:O66">
    <cfRule type="expression" dxfId="3" priority="2" stopIfTrue="1">
      <formula>IF(INT($R8)=1,IF(LEN($O8)=0,IF(($M8=0),TRUE,FALSE),FALSE),FALSE)</formula>
    </cfRule>
  </conditionalFormatting>
  <conditionalFormatting sqref="C8:C66">
    <cfRule type="expression" dxfId="2" priority="1" stopIfTrue="1">
      <formula>IF(LEN($B8)=0,FALSE,IF(LEN($C8)=0,TRUE,FALSE))</formula>
    </cfRule>
  </conditionalFormatting>
  <dataValidations xWindow="565" yWindow="568" count="4">
    <dataValidation type="list" allowBlank="1" showInputMessage="1" showErrorMessage="1" prompt="Επιλέξετε το νόμισμα προσφοράς_x000a_" sqref="H7:H106">
      <formula1>$A$500:$A$541</formula1>
    </dataValidation>
    <dataValidation type="whole" allowBlank="1" showInputMessage="1" showErrorMessage="1" sqref="Q7:Q66 P67:P106 D7:D106">
      <formula1>0</formula1>
      <formula2>9999999</formula2>
    </dataValidation>
    <dataValidation type="whole" allowBlank="1" showInputMessage="1" showErrorMessage="1" sqref="M7:N106 K7:K106 I7:I106">
      <formula1>-999999999</formula1>
      <formula2>999999999</formula2>
    </dataValidation>
    <dataValidation type="list" allowBlank="1" showInputMessage="1" showErrorMessage="1" sqref="C7:C66">
      <formula1>anavathmisi</formula1>
    </dataValidation>
  </dataValidations>
  <pageMargins left="0" right="0" top="0" bottom="0.39370078740157483" header="0.31496062992125984" footer="0"/>
  <pageSetup paperSize="9" scale="68" orientation="landscape" r:id="rId1"/>
  <headerFooter>
    <oddFooter>&amp;L&amp;F/&amp;A - &amp;D</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R196"/>
  <sheetViews>
    <sheetView showGridLines="0" showRowColHeaders="0" view="pageBreakPreview" zoomScaleSheetLayoutView="100" workbookViewId="0">
      <pane xSplit="17" ySplit="4" topLeftCell="R5" activePane="bottomRight" state="frozen"/>
      <selection activeCell="F6" sqref="F6"/>
      <selection pane="topRight" activeCell="F6" sqref="F6"/>
      <selection pane="bottomLeft" activeCell="F6" sqref="F6"/>
      <selection pane="bottomRight" activeCell="B6" sqref="B6"/>
    </sheetView>
  </sheetViews>
  <sheetFormatPr defaultColWidth="8.85546875" defaultRowHeight="15" x14ac:dyDescent="0.25"/>
  <cols>
    <col min="1" max="1" width="6" style="19" customWidth="1"/>
    <col min="2" max="2" width="40.5703125" style="19" customWidth="1"/>
    <col min="3" max="3" width="8" style="19" customWidth="1"/>
    <col min="4" max="4" width="18.5703125" style="19" customWidth="1"/>
    <col min="5" max="5" width="19" style="19" customWidth="1"/>
    <col min="6" max="6" width="5.5703125" style="19" hidden="1" customWidth="1"/>
    <col min="7" max="7" width="8.5703125" style="187" hidden="1" customWidth="1"/>
    <col min="8" max="8" width="5.140625" style="187" hidden="1" customWidth="1"/>
    <col min="9" max="9" width="6" style="187" hidden="1" customWidth="1"/>
    <col min="10" max="10" width="7" style="187" hidden="1" customWidth="1"/>
    <col min="11" max="11" width="5.140625" style="187" hidden="1" customWidth="1"/>
    <col min="12" max="12" width="6.140625" style="187" hidden="1" customWidth="1"/>
    <col min="13" max="13" width="8.42578125" style="187" hidden="1" customWidth="1"/>
    <col min="14" max="16" width="14.7109375" style="187" hidden="1" customWidth="1"/>
    <col min="17" max="17" width="12.140625" style="19" customWidth="1"/>
    <col min="18" max="27" width="8.28515625" style="19" customWidth="1"/>
    <col min="28" max="16384" width="8.85546875" style="19"/>
  </cols>
  <sheetData>
    <row r="1" spans="1:18" ht="53.25" customHeight="1" x14ac:dyDescent="0.25">
      <c r="B1" s="391" t="s">
        <v>211</v>
      </c>
      <c r="C1" s="391"/>
      <c r="D1" s="391"/>
      <c r="E1" s="391"/>
      <c r="F1" s="150"/>
      <c r="G1" s="181"/>
      <c r="H1" s="181"/>
      <c r="I1" s="181"/>
      <c r="J1" s="181"/>
      <c r="K1" s="181"/>
      <c r="L1" s="181"/>
      <c r="M1" s="181"/>
      <c r="N1" s="181"/>
      <c r="O1" s="181"/>
      <c r="P1" s="181"/>
      <c r="Q1" s="157" t="str">
        <f>ΣΥΝΟΛΙΚΑ!A1</f>
        <v>Ver.5- 26/03/2021</v>
      </c>
    </row>
    <row r="2" spans="1:18" x14ac:dyDescent="0.25">
      <c r="A2" s="93"/>
      <c r="B2" s="386">
        <f>ΣΥΝΟΛΙΚΑ!E4</f>
        <v>0</v>
      </c>
      <c r="C2" s="387"/>
      <c r="D2" s="387"/>
      <c r="E2" s="387"/>
      <c r="F2" s="387"/>
      <c r="G2" s="387"/>
      <c r="H2" s="387"/>
      <c r="I2" s="387"/>
      <c r="J2" s="387"/>
      <c r="K2" s="387"/>
      <c r="L2" s="387"/>
      <c r="M2" s="387"/>
      <c r="N2" s="387"/>
      <c r="O2" s="387"/>
      <c r="P2" s="387"/>
      <c r="Q2" s="388"/>
    </row>
    <row r="3" spans="1:18" ht="24.75" customHeight="1" x14ac:dyDescent="0.25">
      <c r="A3" s="389" t="s">
        <v>43</v>
      </c>
      <c r="B3" s="390"/>
      <c r="C3" s="75"/>
      <c r="D3" s="75"/>
      <c r="E3" s="76" t="s">
        <v>6</v>
      </c>
      <c r="F3" s="76"/>
      <c r="G3" s="182"/>
      <c r="H3" s="182"/>
      <c r="I3" s="182"/>
      <c r="J3" s="182"/>
      <c r="K3" s="182"/>
      <c r="L3" s="182"/>
      <c r="M3" s="182"/>
      <c r="N3" s="182"/>
      <c r="O3" s="182"/>
      <c r="P3" s="182"/>
      <c r="Q3" s="77">
        <f>SUM(Q5:Q104)</f>
        <v>0</v>
      </c>
      <c r="R3" s="78"/>
    </row>
    <row r="4" spans="1:18" ht="30.6" customHeight="1" x14ac:dyDescent="0.25">
      <c r="A4" s="94" t="s">
        <v>1</v>
      </c>
      <c r="B4" s="94" t="s">
        <v>3</v>
      </c>
      <c r="C4" s="94" t="s">
        <v>4</v>
      </c>
      <c r="D4" s="94" t="s">
        <v>133</v>
      </c>
      <c r="E4" s="94" t="s">
        <v>5</v>
      </c>
      <c r="F4" s="94"/>
      <c r="G4" s="183"/>
      <c r="H4" s="183"/>
      <c r="I4" s="183"/>
      <c r="J4" s="183"/>
      <c r="K4" s="183"/>
      <c r="L4" s="183"/>
      <c r="M4" s="183"/>
      <c r="N4" s="183"/>
      <c r="O4" s="183"/>
      <c r="P4" s="183"/>
      <c r="Q4" s="94" t="s">
        <v>134</v>
      </c>
      <c r="R4" s="95"/>
    </row>
    <row r="5" spans="1:18" ht="36" customHeight="1" x14ac:dyDescent="0.25">
      <c r="A5" s="96">
        <v>1</v>
      </c>
      <c r="B5" s="16"/>
      <c r="C5" s="178"/>
      <c r="D5" s="178"/>
      <c r="E5" s="178"/>
      <c r="F5" s="178"/>
      <c r="G5" s="184"/>
      <c r="H5" s="184"/>
      <c r="I5" s="184"/>
      <c r="J5" s="184"/>
      <c r="K5" s="184"/>
      <c r="L5" s="184"/>
      <c r="M5" s="184"/>
      <c r="N5" s="184"/>
      <c r="O5" s="184"/>
      <c r="P5" s="184"/>
      <c r="Q5" s="178"/>
      <c r="R5" s="72"/>
    </row>
    <row r="6" spans="1:18" ht="36" customHeight="1" x14ac:dyDescent="0.25">
      <c r="A6" s="89">
        <v>2</v>
      </c>
      <c r="B6" s="16"/>
      <c r="C6" s="178"/>
      <c r="D6" s="178"/>
      <c r="E6" s="178"/>
      <c r="F6" s="178"/>
      <c r="G6" s="184"/>
      <c r="H6" s="184"/>
      <c r="I6" s="184"/>
      <c r="J6" s="184"/>
      <c r="K6" s="184"/>
      <c r="L6" s="184"/>
      <c r="M6" s="184"/>
      <c r="N6" s="184"/>
      <c r="O6" s="184"/>
      <c r="P6" s="184"/>
      <c r="Q6" s="178"/>
      <c r="R6" s="72"/>
    </row>
    <row r="7" spans="1:18" ht="36" customHeight="1" x14ac:dyDescent="0.25">
      <c r="A7" s="89">
        <v>3</v>
      </c>
      <c r="B7" s="16"/>
      <c r="C7" s="178"/>
      <c r="D7" s="178"/>
      <c r="E7" s="178"/>
      <c r="F7" s="178"/>
      <c r="G7" s="184"/>
      <c r="H7" s="184"/>
      <c r="I7" s="184"/>
      <c r="J7" s="184"/>
      <c r="K7" s="184"/>
      <c r="L7" s="184"/>
      <c r="M7" s="184"/>
      <c r="N7" s="184"/>
      <c r="O7" s="184"/>
      <c r="P7" s="184"/>
      <c r="Q7" s="178"/>
      <c r="R7" s="72"/>
    </row>
    <row r="8" spans="1:18" ht="36" customHeight="1" x14ac:dyDescent="0.25">
      <c r="A8" s="89">
        <v>4</v>
      </c>
      <c r="B8" s="16"/>
      <c r="C8" s="178"/>
      <c r="D8" s="178"/>
      <c r="E8" s="178"/>
      <c r="F8" s="178"/>
      <c r="G8" s="184"/>
      <c r="H8" s="184"/>
      <c r="I8" s="184"/>
      <c r="J8" s="184"/>
      <c r="K8" s="184"/>
      <c r="L8" s="184"/>
      <c r="M8" s="184"/>
      <c r="N8" s="184"/>
      <c r="O8" s="184"/>
      <c r="P8" s="184"/>
      <c r="Q8" s="178"/>
      <c r="R8" s="72"/>
    </row>
    <row r="9" spans="1:18" ht="36" customHeight="1" x14ac:dyDescent="0.25">
      <c r="A9" s="89">
        <v>5</v>
      </c>
      <c r="B9" s="16"/>
      <c r="C9" s="178"/>
      <c r="D9" s="178"/>
      <c r="E9" s="178"/>
      <c r="F9" s="178"/>
      <c r="G9" s="184"/>
      <c r="H9" s="184"/>
      <c r="I9" s="184"/>
      <c r="J9" s="184"/>
      <c r="K9" s="184"/>
      <c r="L9" s="184"/>
      <c r="M9" s="184"/>
      <c r="N9" s="184"/>
      <c r="O9" s="184"/>
      <c r="P9" s="184"/>
      <c r="Q9" s="178"/>
      <c r="R9" s="72"/>
    </row>
    <row r="10" spans="1:18" ht="36" customHeight="1" x14ac:dyDescent="0.25">
      <c r="A10" s="89">
        <v>6</v>
      </c>
      <c r="B10" s="16"/>
      <c r="C10" s="178"/>
      <c r="D10" s="178"/>
      <c r="E10" s="178"/>
      <c r="F10" s="178"/>
      <c r="G10" s="184"/>
      <c r="H10" s="184"/>
      <c r="I10" s="184"/>
      <c r="J10" s="184"/>
      <c r="K10" s="184"/>
      <c r="L10" s="184"/>
      <c r="M10" s="184"/>
      <c r="N10" s="184"/>
      <c r="O10" s="184"/>
      <c r="P10" s="184"/>
      <c r="Q10" s="178"/>
      <c r="R10" s="72"/>
    </row>
    <row r="11" spans="1:18" ht="36" customHeight="1" x14ac:dyDescent="0.25">
      <c r="A11" s="89">
        <v>7</v>
      </c>
      <c r="B11" s="16"/>
      <c r="C11" s="178"/>
      <c r="D11" s="178"/>
      <c r="E11" s="178"/>
      <c r="F11" s="178"/>
      <c r="G11" s="184"/>
      <c r="H11" s="184"/>
      <c r="I11" s="184"/>
      <c r="J11" s="184"/>
      <c r="K11" s="184"/>
      <c r="L11" s="184"/>
      <c r="M11" s="184"/>
      <c r="N11" s="184"/>
      <c r="O11" s="184"/>
      <c r="P11" s="184"/>
      <c r="Q11" s="178"/>
      <c r="R11" s="72"/>
    </row>
    <row r="12" spans="1:18" ht="36" customHeight="1" x14ac:dyDescent="0.25">
      <c r="A12" s="89">
        <v>8</v>
      </c>
      <c r="B12" s="16"/>
      <c r="C12" s="178"/>
      <c r="D12" s="178"/>
      <c r="E12" s="178"/>
      <c r="F12" s="178"/>
      <c r="G12" s="184"/>
      <c r="H12" s="184"/>
      <c r="I12" s="184"/>
      <c r="J12" s="184"/>
      <c r="K12" s="184"/>
      <c r="L12" s="184"/>
      <c r="M12" s="184"/>
      <c r="N12" s="184"/>
      <c r="O12" s="184"/>
      <c r="P12" s="184"/>
      <c r="Q12" s="178"/>
      <c r="R12" s="72"/>
    </row>
    <row r="13" spans="1:18" ht="36" customHeight="1" x14ac:dyDescent="0.25">
      <c r="A13" s="89">
        <v>9</v>
      </c>
      <c r="B13" s="16"/>
      <c r="C13" s="178"/>
      <c r="D13" s="178"/>
      <c r="E13" s="178"/>
      <c r="F13" s="178"/>
      <c r="G13" s="184"/>
      <c r="H13" s="184"/>
      <c r="I13" s="184"/>
      <c r="J13" s="184"/>
      <c r="K13" s="184"/>
      <c r="L13" s="184"/>
      <c r="M13" s="184"/>
      <c r="N13" s="184"/>
      <c r="O13" s="184"/>
      <c r="P13" s="184"/>
      <c r="Q13" s="178"/>
      <c r="R13" s="72"/>
    </row>
    <row r="14" spans="1:18" ht="36" customHeight="1" x14ac:dyDescent="0.25">
      <c r="A14" s="89">
        <v>10</v>
      </c>
      <c r="B14" s="16"/>
      <c r="C14" s="178"/>
      <c r="D14" s="178"/>
      <c r="E14" s="178"/>
      <c r="F14" s="178"/>
      <c r="G14" s="184"/>
      <c r="H14" s="184"/>
      <c r="I14" s="184"/>
      <c r="J14" s="184"/>
      <c r="K14" s="184"/>
      <c r="L14" s="184"/>
      <c r="M14" s="184"/>
      <c r="N14" s="184"/>
      <c r="O14" s="184"/>
      <c r="P14" s="184"/>
      <c r="Q14" s="178"/>
      <c r="R14" s="72"/>
    </row>
    <row r="15" spans="1:18" ht="36" customHeight="1" x14ac:dyDescent="0.25">
      <c r="A15" s="89">
        <v>11</v>
      </c>
      <c r="B15" s="16"/>
      <c r="C15" s="178"/>
      <c r="D15" s="178"/>
      <c r="E15" s="178"/>
      <c r="F15" s="178"/>
      <c r="G15" s="184"/>
      <c r="H15" s="184"/>
      <c r="I15" s="184"/>
      <c r="J15" s="184"/>
      <c r="K15" s="184"/>
      <c r="L15" s="184"/>
      <c r="M15" s="184"/>
      <c r="N15" s="184"/>
      <c r="O15" s="184"/>
      <c r="P15" s="184"/>
      <c r="Q15" s="178"/>
      <c r="R15" s="72"/>
    </row>
    <row r="16" spans="1:18" ht="36" customHeight="1" x14ac:dyDescent="0.25">
      <c r="A16" s="89">
        <v>12</v>
      </c>
      <c r="B16" s="16"/>
      <c r="C16" s="178"/>
      <c r="D16" s="178"/>
      <c r="E16" s="178"/>
      <c r="F16" s="178"/>
      <c r="G16" s="184"/>
      <c r="H16" s="184"/>
      <c r="I16" s="184"/>
      <c r="J16" s="184"/>
      <c r="K16" s="184"/>
      <c r="L16" s="184"/>
      <c r="M16" s="184"/>
      <c r="N16" s="184"/>
      <c r="O16" s="184"/>
      <c r="P16" s="184"/>
      <c r="Q16" s="178"/>
      <c r="R16" s="72"/>
    </row>
    <row r="17" spans="1:18" ht="36" customHeight="1" x14ac:dyDescent="0.25">
      <c r="A17" s="89">
        <v>13</v>
      </c>
      <c r="B17" s="16"/>
      <c r="C17" s="178"/>
      <c r="D17" s="178"/>
      <c r="E17" s="178"/>
      <c r="F17" s="178"/>
      <c r="G17" s="184"/>
      <c r="H17" s="184"/>
      <c r="I17" s="184"/>
      <c r="J17" s="184"/>
      <c r="K17" s="184"/>
      <c r="L17" s="184"/>
      <c r="M17" s="184"/>
      <c r="N17" s="184"/>
      <c r="O17" s="184"/>
      <c r="P17" s="184"/>
      <c r="Q17" s="178"/>
      <c r="R17" s="72"/>
    </row>
    <row r="18" spans="1:18" ht="36" customHeight="1" x14ac:dyDescent="0.25">
      <c r="A18" s="89">
        <v>14</v>
      </c>
      <c r="B18" s="16"/>
      <c r="C18" s="178"/>
      <c r="D18" s="178"/>
      <c r="E18" s="178"/>
      <c r="F18" s="178"/>
      <c r="G18" s="184"/>
      <c r="H18" s="184"/>
      <c r="I18" s="184"/>
      <c r="J18" s="184"/>
      <c r="K18" s="184"/>
      <c r="L18" s="184"/>
      <c r="M18" s="184"/>
      <c r="N18" s="184"/>
      <c r="O18" s="184"/>
      <c r="P18" s="184"/>
      <c r="Q18" s="178"/>
      <c r="R18" s="72"/>
    </row>
    <row r="19" spans="1:18" ht="36" customHeight="1" x14ac:dyDescent="0.25">
      <c r="A19" s="89">
        <v>15</v>
      </c>
      <c r="B19" s="16"/>
      <c r="C19" s="178"/>
      <c r="D19" s="178"/>
      <c r="E19" s="178"/>
      <c r="F19" s="178"/>
      <c r="G19" s="184"/>
      <c r="H19" s="184"/>
      <c r="I19" s="184"/>
      <c r="J19" s="184"/>
      <c r="K19" s="184"/>
      <c r="L19" s="184"/>
      <c r="M19" s="184"/>
      <c r="N19" s="184"/>
      <c r="O19" s="184"/>
      <c r="P19" s="184"/>
      <c r="Q19" s="178"/>
      <c r="R19" s="72"/>
    </row>
    <row r="20" spans="1:18" ht="36" customHeight="1" x14ac:dyDescent="0.25">
      <c r="A20" s="89">
        <v>16</v>
      </c>
      <c r="B20" s="16"/>
      <c r="C20" s="178"/>
      <c r="D20" s="178"/>
      <c r="E20" s="178"/>
      <c r="F20" s="178"/>
      <c r="G20" s="184"/>
      <c r="H20" s="184"/>
      <c r="I20" s="184"/>
      <c r="J20" s="184"/>
      <c r="K20" s="184"/>
      <c r="L20" s="184"/>
      <c r="M20" s="184"/>
      <c r="N20" s="184"/>
      <c r="O20" s="184"/>
      <c r="P20" s="184"/>
      <c r="Q20" s="178"/>
      <c r="R20" s="72"/>
    </row>
    <row r="21" spans="1:18" ht="36" customHeight="1" x14ac:dyDescent="0.25">
      <c r="A21" s="89">
        <v>17</v>
      </c>
      <c r="B21" s="16"/>
      <c r="C21" s="178"/>
      <c r="D21" s="178"/>
      <c r="E21" s="178"/>
      <c r="F21" s="178"/>
      <c r="G21" s="184"/>
      <c r="H21" s="184"/>
      <c r="I21" s="184"/>
      <c r="J21" s="184"/>
      <c r="K21" s="184"/>
      <c r="L21" s="184"/>
      <c r="M21" s="184"/>
      <c r="N21" s="184"/>
      <c r="O21" s="184"/>
      <c r="P21" s="184"/>
      <c r="Q21" s="178"/>
      <c r="R21" s="72"/>
    </row>
    <row r="22" spans="1:18" ht="36" customHeight="1" x14ac:dyDescent="0.25">
      <c r="A22" s="89">
        <v>18</v>
      </c>
      <c r="B22" s="16"/>
      <c r="C22" s="178"/>
      <c r="D22" s="178"/>
      <c r="E22" s="178"/>
      <c r="F22" s="178"/>
      <c r="G22" s="184"/>
      <c r="H22" s="184"/>
      <c r="I22" s="184"/>
      <c r="J22" s="184"/>
      <c r="K22" s="184"/>
      <c r="L22" s="184"/>
      <c r="M22" s="184"/>
      <c r="N22" s="184"/>
      <c r="O22" s="184"/>
      <c r="P22" s="184"/>
      <c r="Q22" s="178"/>
      <c r="R22" s="72"/>
    </row>
    <row r="23" spans="1:18" ht="34.5" customHeight="1" x14ac:dyDescent="0.25">
      <c r="A23" s="89">
        <v>19</v>
      </c>
      <c r="B23" s="16"/>
      <c r="C23" s="178"/>
      <c r="D23" s="178"/>
      <c r="E23" s="178"/>
      <c r="F23" s="178"/>
      <c r="G23" s="184"/>
      <c r="H23" s="184"/>
      <c r="I23" s="184"/>
      <c r="J23" s="184"/>
      <c r="K23" s="184"/>
      <c r="L23" s="184"/>
      <c r="M23" s="184"/>
      <c r="N23" s="184"/>
      <c r="O23" s="184"/>
      <c r="P23" s="184"/>
      <c r="Q23" s="178"/>
      <c r="R23" s="72"/>
    </row>
    <row r="24" spans="1:18" ht="36" customHeight="1" x14ac:dyDescent="0.25">
      <c r="A24" s="89">
        <v>20</v>
      </c>
      <c r="B24" s="16"/>
      <c r="C24" s="178"/>
      <c r="D24" s="178"/>
      <c r="E24" s="178"/>
      <c r="F24" s="178"/>
      <c r="G24" s="184"/>
      <c r="H24" s="184"/>
      <c r="I24" s="184"/>
      <c r="J24" s="184"/>
      <c r="K24" s="184"/>
      <c r="L24" s="184"/>
      <c r="M24" s="184"/>
      <c r="N24" s="184"/>
      <c r="O24" s="184"/>
      <c r="P24" s="184"/>
      <c r="Q24" s="178"/>
      <c r="R24" s="72"/>
    </row>
    <row r="25" spans="1:18" ht="36" customHeight="1" x14ac:dyDescent="0.25">
      <c r="A25" s="89">
        <v>21</v>
      </c>
      <c r="B25" s="16"/>
      <c r="C25" s="178"/>
      <c r="D25" s="178"/>
      <c r="E25" s="178"/>
      <c r="F25" s="178"/>
      <c r="G25" s="184"/>
      <c r="H25" s="184"/>
      <c r="I25" s="184"/>
      <c r="J25" s="184"/>
      <c r="K25" s="184"/>
      <c r="L25" s="184"/>
      <c r="M25" s="184"/>
      <c r="N25" s="184"/>
      <c r="O25" s="184"/>
      <c r="P25" s="184"/>
      <c r="Q25" s="178"/>
      <c r="R25" s="72"/>
    </row>
    <row r="26" spans="1:18" ht="36" customHeight="1" x14ac:dyDescent="0.25">
      <c r="A26" s="89">
        <v>22</v>
      </c>
      <c r="B26" s="16"/>
      <c r="C26" s="178"/>
      <c r="D26" s="178"/>
      <c r="E26" s="178"/>
      <c r="F26" s="178"/>
      <c r="G26" s="184"/>
      <c r="H26" s="184"/>
      <c r="I26" s="184"/>
      <c r="J26" s="184"/>
      <c r="K26" s="184"/>
      <c r="L26" s="184"/>
      <c r="M26" s="184"/>
      <c r="N26" s="184"/>
      <c r="O26" s="184"/>
      <c r="P26" s="184"/>
      <c r="Q26" s="178"/>
      <c r="R26" s="72"/>
    </row>
    <row r="27" spans="1:18" ht="36" customHeight="1" x14ac:dyDescent="0.25">
      <c r="A27" s="89">
        <v>23</v>
      </c>
      <c r="B27" s="16"/>
      <c r="C27" s="178"/>
      <c r="D27" s="178"/>
      <c r="E27" s="178"/>
      <c r="F27" s="178"/>
      <c r="G27" s="184"/>
      <c r="H27" s="184"/>
      <c r="I27" s="184"/>
      <c r="J27" s="184"/>
      <c r="K27" s="184"/>
      <c r="L27" s="184"/>
      <c r="M27" s="184"/>
      <c r="N27" s="184"/>
      <c r="O27" s="184"/>
      <c r="P27" s="184"/>
      <c r="Q27" s="178"/>
      <c r="R27" s="72"/>
    </row>
    <row r="28" spans="1:18" ht="36" customHeight="1" x14ac:dyDescent="0.25">
      <c r="A28" s="89">
        <v>24</v>
      </c>
      <c r="B28" s="16"/>
      <c r="C28" s="178"/>
      <c r="D28" s="178"/>
      <c r="E28" s="178"/>
      <c r="F28" s="178"/>
      <c r="G28" s="184"/>
      <c r="H28" s="184"/>
      <c r="I28" s="184"/>
      <c r="J28" s="184"/>
      <c r="K28" s="184"/>
      <c r="L28" s="184"/>
      <c r="M28" s="184"/>
      <c r="N28" s="184"/>
      <c r="O28" s="184"/>
      <c r="P28" s="184"/>
      <c r="Q28" s="178"/>
      <c r="R28" s="72"/>
    </row>
    <row r="29" spans="1:18" ht="36" customHeight="1" x14ac:dyDescent="0.25">
      <c r="A29" s="89">
        <v>25</v>
      </c>
      <c r="B29" s="16"/>
      <c r="C29" s="178"/>
      <c r="D29" s="178"/>
      <c r="E29" s="178"/>
      <c r="F29" s="178"/>
      <c r="G29" s="184"/>
      <c r="H29" s="184"/>
      <c r="I29" s="184"/>
      <c r="J29" s="184"/>
      <c r="K29" s="184"/>
      <c r="L29" s="184"/>
      <c r="M29" s="184"/>
      <c r="N29" s="184"/>
      <c r="O29" s="184"/>
      <c r="P29" s="184"/>
      <c r="Q29" s="178"/>
      <c r="R29" s="72"/>
    </row>
    <row r="30" spans="1:18" ht="36" customHeight="1" x14ac:dyDescent="0.25">
      <c r="A30" s="89">
        <v>26</v>
      </c>
      <c r="B30" s="16"/>
      <c r="C30" s="178"/>
      <c r="D30" s="178"/>
      <c r="E30" s="178"/>
      <c r="F30" s="178"/>
      <c r="G30" s="184"/>
      <c r="H30" s="184"/>
      <c r="I30" s="184"/>
      <c r="J30" s="184"/>
      <c r="K30" s="184"/>
      <c r="L30" s="184"/>
      <c r="M30" s="184"/>
      <c r="N30" s="184"/>
      <c r="O30" s="184"/>
      <c r="P30" s="184"/>
      <c r="Q30" s="178"/>
      <c r="R30" s="72"/>
    </row>
    <row r="31" spans="1:18" ht="36" customHeight="1" x14ac:dyDescent="0.25">
      <c r="A31" s="89">
        <v>27</v>
      </c>
      <c r="B31" s="16"/>
      <c r="C31" s="178"/>
      <c r="D31" s="178"/>
      <c r="E31" s="178"/>
      <c r="F31" s="178"/>
      <c r="G31" s="184"/>
      <c r="H31" s="184"/>
      <c r="I31" s="184"/>
      <c r="J31" s="184"/>
      <c r="K31" s="184"/>
      <c r="L31" s="184"/>
      <c r="M31" s="184"/>
      <c r="N31" s="184"/>
      <c r="O31" s="184"/>
      <c r="P31" s="184"/>
      <c r="Q31" s="178"/>
      <c r="R31" s="72"/>
    </row>
    <row r="32" spans="1:18" ht="36" customHeight="1" x14ac:dyDescent="0.25">
      <c r="A32" s="89">
        <v>28</v>
      </c>
      <c r="B32" s="16"/>
      <c r="C32" s="178"/>
      <c r="D32" s="178"/>
      <c r="E32" s="178"/>
      <c r="F32" s="178"/>
      <c r="G32" s="184"/>
      <c r="H32" s="184"/>
      <c r="I32" s="184"/>
      <c r="J32" s="184"/>
      <c r="K32" s="184"/>
      <c r="L32" s="184"/>
      <c r="M32" s="184"/>
      <c r="N32" s="184"/>
      <c r="O32" s="184"/>
      <c r="P32" s="184"/>
      <c r="Q32" s="178"/>
      <c r="R32" s="72"/>
    </row>
    <row r="33" spans="1:18" ht="36" customHeight="1" x14ac:dyDescent="0.25">
      <c r="A33" s="89">
        <v>29</v>
      </c>
      <c r="B33" s="16"/>
      <c r="C33" s="178"/>
      <c r="D33" s="178"/>
      <c r="E33" s="178"/>
      <c r="F33" s="178"/>
      <c r="G33" s="184"/>
      <c r="H33" s="184"/>
      <c r="I33" s="184"/>
      <c r="J33" s="184"/>
      <c r="K33" s="184"/>
      <c r="L33" s="184"/>
      <c r="M33" s="184"/>
      <c r="N33" s="184"/>
      <c r="O33" s="184"/>
      <c r="P33" s="184"/>
      <c r="Q33" s="178"/>
      <c r="R33" s="72"/>
    </row>
    <row r="34" spans="1:18" ht="36" customHeight="1" x14ac:dyDescent="0.25">
      <c r="A34" s="89">
        <v>30</v>
      </c>
      <c r="B34" s="16"/>
      <c r="C34" s="178"/>
      <c r="D34" s="178"/>
      <c r="E34" s="178"/>
      <c r="F34" s="178"/>
      <c r="G34" s="184"/>
      <c r="H34" s="184"/>
      <c r="I34" s="184"/>
      <c r="J34" s="184"/>
      <c r="K34" s="184"/>
      <c r="L34" s="184"/>
      <c r="M34" s="184"/>
      <c r="N34" s="184"/>
      <c r="O34" s="184"/>
      <c r="P34" s="184"/>
      <c r="Q34" s="178"/>
      <c r="R34" s="72"/>
    </row>
    <row r="35" spans="1:18" ht="36" customHeight="1" x14ac:dyDescent="0.25">
      <c r="A35" s="89">
        <v>31</v>
      </c>
      <c r="B35" s="16"/>
      <c r="C35" s="178"/>
      <c r="D35" s="178"/>
      <c r="E35" s="178"/>
      <c r="F35" s="178"/>
      <c r="G35" s="184"/>
      <c r="H35" s="184"/>
      <c r="I35" s="184"/>
      <c r="J35" s="184"/>
      <c r="K35" s="184"/>
      <c r="L35" s="184"/>
      <c r="M35" s="184"/>
      <c r="N35" s="184"/>
      <c r="O35" s="184"/>
      <c r="P35" s="184"/>
      <c r="Q35" s="178"/>
      <c r="R35" s="72"/>
    </row>
    <row r="36" spans="1:18" ht="36" customHeight="1" x14ac:dyDescent="0.25">
      <c r="A36" s="89">
        <v>32</v>
      </c>
      <c r="B36" s="16"/>
      <c r="C36" s="178"/>
      <c r="D36" s="178"/>
      <c r="E36" s="178"/>
      <c r="F36" s="178"/>
      <c r="G36" s="184"/>
      <c r="H36" s="184"/>
      <c r="I36" s="184"/>
      <c r="J36" s="184"/>
      <c r="K36" s="184"/>
      <c r="L36" s="184"/>
      <c r="M36" s="184"/>
      <c r="N36" s="184"/>
      <c r="O36" s="184"/>
      <c r="P36" s="184"/>
      <c r="Q36" s="178"/>
      <c r="R36" s="72"/>
    </row>
    <row r="37" spans="1:18" ht="36" customHeight="1" x14ac:dyDescent="0.25">
      <c r="A37" s="89">
        <v>33</v>
      </c>
      <c r="B37" s="16"/>
      <c r="C37" s="178"/>
      <c r="D37" s="178"/>
      <c r="E37" s="178"/>
      <c r="F37" s="178"/>
      <c r="G37" s="184"/>
      <c r="H37" s="184"/>
      <c r="I37" s="184"/>
      <c r="J37" s="184"/>
      <c r="K37" s="184"/>
      <c r="L37" s="184"/>
      <c r="M37" s="184"/>
      <c r="N37" s="184"/>
      <c r="O37" s="184"/>
      <c r="P37" s="184"/>
      <c r="Q37" s="178"/>
      <c r="R37" s="72"/>
    </row>
    <row r="38" spans="1:18" ht="36" customHeight="1" x14ac:dyDescent="0.25">
      <c r="A38" s="89">
        <v>34</v>
      </c>
      <c r="B38" s="16"/>
      <c r="C38" s="178"/>
      <c r="D38" s="178"/>
      <c r="E38" s="178"/>
      <c r="F38" s="178"/>
      <c r="G38" s="184"/>
      <c r="H38" s="184"/>
      <c r="I38" s="184"/>
      <c r="J38" s="184"/>
      <c r="K38" s="184"/>
      <c r="L38" s="184"/>
      <c r="M38" s="184"/>
      <c r="N38" s="184"/>
      <c r="O38" s="184"/>
      <c r="P38" s="184"/>
      <c r="Q38" s="178"/>
      <c r="R38" s="72"/>
    </row>
    <row r="39" spans="1:18" ht="36" customHeight="1" x14ac:dyDescent="0.25">
      <c r="A39" s="89">
        <v>35</v>
      </c>
      <c r="B39" s="16"/>
      <c r="C39" s="178"/>
      <c r="D39" s="178"/>
      <c r="E39" s="178"/>
      <c r="F39" s="178"/>
      <c r="G39" s="184"/>
      <c r="H39" s="184"/>
      <c r="I39" s="184"/>
      <c r="J39" s="184"/>
      <c r="K39" s="184"/>
      <c r="L39" s="184"/>
      <c r="M39" s="184"/>
      <c r="N39" s="184"/>
      <c r="O39" s="184"/>
      <c r="P39" s="184"/>
      <c r="Q39" s="178"/>
      <c r="R39" s="72"/>
    </row>
    <row r="40" spans="1:18" ht="36" customHeight="1" x14ac:dyDescent="0.25">
      <c r="A40" s="89">
        <v>36</v>
      </c>
      <c r="B40" s="16"/>
      <c r="C40" s="178"/>
      <c r="D40" s="178"/>
      <c r="E40" s="178"/>
      <c r="F40" s="178"/>
      <c r="G40" s="184"/>
      <c r="H40" s="184"/>
      <c r="I40" s="184"/>
      <c r="J40" s="184"/>
      <c r="K40" s="184"/>
      <c r="L40" s="184"/>
      <c r="M40" s="184"/>
      <c r="N40" s="184"/>
      <c r="O40" s="184"/>
      <c r="P40" s="184"/>
      <c r="Q40" s="178"/>
      <c r="R40" s="72"/>
    </row>
    <row r="41" spans="1:18" ht="36" customHeight="1" x14ac:dyDescent="0.25">
      <c r="A41" s="89">
        <v>37</v>
      </c>
      <c r="B41" s="16"/>
      <c r="C41" s="178"/>
      <c r="D41" s="178"/>
      <c r="E41" s="178"/>
      <c r="F41" s="178"/>
      <c r="G41" s="184"/>
      <c r="H41" s="184"/>
      <c r="I41" s="184"/>
      <c r="J41" s="184"/>
      <c r="K41" s="184"/>
      <c r="L41" s="184"/>
      <c r="M41" s="184"/>
      <c r="N41" s="184"/>
      <c r="O41" s="184"/>
      <c r="P41" s="184"/>
      <c r="Q41" s="178"/>
      <c r="R41" s="72"/>
    </row>
    <row r="42" spans="1:18" ht="36" customHeight="1" x14ac:dyDescent="0.25">
      <c r="A42" s="89">
        <v>38</v>
      </c>
      <c r="B42" s="16"/>
      <c r="C42" s="178"/>
      <c r="D42" s="178"/>
      <c r="E42" s="178"/>
      <c r="F42" s="178"/>
      <c r="G42" s="184"/>
      <c r="H42" s="184"/>
      <c r="I42" s="184"/>
      <c r="J42" s="184"/>
      <c r="K42" s="184"/>
      <c r="L42" s="184"/>
      <c r="M42" s="184"/>
      <c r="N42" s="184"/>
      <c r="O42" s="184"/>
      <c r="P42" s="184"/>
      <c r="Q42" s="178"/>
      <c r="R42" s="72"/>
    </row>
    <row r="43" spans="1:18" ht="36" customHeight="1" x14ac:dyDescent="0.25">
      <c r="A43" s="89">
        <v>39</v>
      </c>
      <c r="B43" s="16"/>
      <c r="C43" s="178"/>
      <c r="D43" s="178"/>
      <c r="E43" s="178"/>
      <c r="F43" s="178"/>
      <c r="G43" s="184"/>
      <c r="H43" s="184"/>
      <c r="I43" s="184"/>
      <c r="J43" s="184"/>
      <c r="K43" s="184"/>
      <c r="L43" s="184"/>
      <c r="M43" s="184"/>
      <c r="N43" s="184"/>
      <c r="O43" s="184"/>
      <c r="P43" s="184"/>
      <c r="Q43" s="178"/>
      <c r="R43" s="72"/>
    </row>
    <row r="44" spans="1:18" ht="36" customHeight="1" x14ac:dyDescent="0.25">
      <c r="A44" s="89">
        <v>40</v>
      </c>
      <c r="B44" s="16"/>
      <c r="C44" s="178"/>
      <c r="D44" s="178"/>
      <c r="E44" s="178"/>
      <c r="F44" s="178"/>
      <c r="G44" s="184"/>
      <c r="H44" s="184"/>
      <c r="I44" s="184"/>
      <c r="J44" s="184"/>
      <c r="K44" s="184"/>
      <c r="L44" s="184"/>
      <c r="M44" s="184"/>
      <c r="N44" s="184"/>
      <c r="O44" s="184"/>
      <c r="P44" s="184"/>
      <c r="Q44" s="178"/>
      <c r="R44" s="72"/>
    </row>
    <row r="45" spans="1:18" ht="36" customHeight="1" x14ac:dyDescent="0.25">
      <c r="A45" s="89">
        <v>41</v>
      </c>
      <c r="B45" s="16"/>
      <c r="C45" s="178"/>
      <c r="D45" s="178"/>
      <c r="E45" s="178"/>
      <c r="F45" s="178"/>
      <c r="G45" s="184"/>
      <c r="H45" s="184"/>
      <c r="I45" s="184"/>
      <c r="J45" s="184"/>
      <c r="K45" s="184"/>
      <c r="L45" s="184"/>
      <c r="M45" s="184"/>
      <c r="N45" s="184"/>
      <c r="O45" s="184"/>
      <c r="P45" s="184"/>
      <c r="Q45" s="178"/>
      <c r="R45" s="72"/>
    </row>
    <row r="46" spans="1:18" ht="36" customHeight="1" x14ac:dyDescent="0.25">
      <c r="A46" s="89">
        <v>42</v>
      </c>
      <c r="B46" s="16"/>
      <c r="C46" s="178"/>
      <c r="D46" s="178"/>
      <c r="E46" s="178"/>
      <c r="F46" s="178"/>
      <c r="G46" s="184"/>
      <c r="H46" s="184"/>
      <c r="I46" s="184"/>
      <c r="J46" s="184"/>
      <c r="K46" s="184"/>
      <c r="L46" s="184"/>
      <c r="M46" s="184"/>
      <c r="N46" s="184"/>
      <c r="O46" s="184"/>
      <c r="P46" s="184"/>
      <c r="Q46" s="178"/>
      <c r="R46" s="72"/>
    </row>
    <row r="47" spans="1:18" ht="36" customHeight="1" x14ac:dyDescent="0.25">
      <c r="A47" s="89">
        <v>43</v>
      </c>
      <c r="B47" s="16"/>
      <c r="C47" s="178"/>
      <c r="D47" s="178"/>
      <c r="E47" s="178"/>
      <c r="F47" s="178"/>
      <c r="G47" s="184"/>
      <c r="H47" s="184"/>
      <c r="I47" s="184"/>
      <c r="J47" s="184"/>
      <c r="K47" s="184"/>
      <c r="L47" s="184"/>
      <c r="M47" s="184"/>
      <c r="N47" s="184"/>
      <c r="O47" s="184"/>
      <c r="P47" s="184"/>
      <c r="Q47" s="178"/>
      <c r="R47" s="72"/>
    </row>
    <row r="48" spans="1:18" ht="36" customHeight="1" x14ac:dyDescent="0.25">
      <c r="A48" s="89">
        <v>44</v>
      </c>
      <c r="B48" s="16"/>
      <c r="C48" s="178"/>
      <c r="D48" s="178"/>
      <c r="E48" s="178"/>
      <c r="F48" s="178"/>
      <c r="G48" s="184"/>
      <c r="H48" s="184"/>
      <c r="I48" s="184"/>
      <c r="J48" s="184"/>
      <c r="K48" s="184"/>
      <c r="L48" s="184"/>
      <c r="M48" s="184"/>
      <c r="N48" s="184"/>
      <c r="O48" s="184"/>
      <c r="P48" s="184"/>
      <c r="Q48" s="178"/>
      <c r="R48" s="72"/>
    </row>
    <row r="49" spans="1:18" ht="36" customHeight="1" x14ac:dyDescent="0.25">
      <c r="A49" s="89">
        <v>45</v>
      </c>
      <c r="B49" s="16"/>
      <c r="C49" s="178"/>
      <c r="D49" s="178"/>
      <c r="E49" s="178"/>
      <c r="F49" s="178"/>
      <c r="G49" s="184"/>
      <c r="H49" s="184"/>
      <c r="I49" s="184"/>
      <c r="J49" s="184"/>
      <c r="K49" s="184"/>
      <c r="L49" s="184"/>
      <c r="M49" s="184"/>
      <c r="N49" s="184"/>
      <c r="O49" s="184"/>
      <c r="P49" s="184"/>
      <c r="Q49" s="178"/>
      <c r="R49" s="72"/>
    </row>
    <row r="50" spans="1:18" ht="36" customHeight="1" x14ac:dyDescent="0.25">
      <c r="A50" s="89">
        <v>46</v>
      </c>
      <c r="B50" s="16"/>
      <c r="C50" s="178"/>
      <c r="D50" s="178"/>
      <c r="E50" s="178"/>
      <c r="F50" s="178"/>
      <c r="G50" s="184"/>
      <c r="H50" s="184"/>
      <c r="I50" s="184"/>
      <c r="J50" s="184"/>
      <c r="K50" s="184"/>
      <c r="L50" s="184"/>
      <c r="M50" s="184"/>
      <c r="N50" s="184"/>
      <c r="O50" s="184"/>
      <c r="P50" s="184"/>
      <c r="Q50" s="178"/>
      <c r="R50" s="72"/>
    </row>
    <row r="51" spans="1:18" ht="36" customHeight="1" x14ac:dyDescent="0.25">
      <c r="A51" s="89">
        <v>47</v>
      </c>
      <c r="B51" s="16"/>
      <c r="C51" s="178"/>
      <c r="D51" s="178"/>
      <c r="E51" s="178"/>
      <c r="F51" s="178"/>
      <c r="G51" s="184"/>
      <c r="H51" s="184"/>
      <c r="I51" s="184"/>
      <c r="J51" s="184"/>
      <c r="K51" s="184"/>
      <c r="L51" s="184"/>
      <c r="M51" s="184"/>
      <c r="N51" s="184"/>
      <c r="O51" s="184"/>
      <c r="P51" s="184"/>
      <c r="Q51" s="178"/>
      <c r="R51" s="72"/>
    </row>
    <row r="52" spans="1:18" ht="36" customHeight="1" x14ac:dyDescent="0.25">
      <c r="A52" s="89">
        <v>48</v>
      </c>
      <c r="B52" s="16"/>
      <c r="C52" s="178"/>
      <c r="D52" s="178"/>
      <c r="E52" s="178"/>
      <c r="F52" s="178"/>
      <c r="G52" s="184"/>
      <c r="H52" s="184"/>
      <c r="I52" s="184"/>
      <c r="J52" s="184"/>
      <c r="K52" s="184"/>
      <c r="L52" s="184"/>
      <c r="M52" s="184"/>
      <c r="N52" s="184"/>
      <c r="O52" s="184"/>
      <c r="P52" s="184"/>
      <c r="Q52" s="178"/>
      <c r="R52" s="72"/>
    </row>
    <row r="53" spans="1:18" ht="36" customHeight="1" x14ac:dyDescent="0.25">
      <c r="A53" s="89">
        <v>49</v>
      </c>
      <c r="B53" s="16"/>
      <c r="C53" s="178"/>
      <c r="D53" s="178"/>
      <c r="E53" s="178"/>
      <c r="F53" s="178"/>
      <c r="G53" s="184"/>
      <c r="H53" s="184"/>
      <c r="I53" s="184"/>
      <c r="J53" s="184"/>
      <c r="K53" s="184"/>
      <c r="L53" s="184"/>
      <c r="M53" s="184"/>
      <c r="N53" s="184"/>
      <c r="O53" s="184"/>
      <c r="P53" s="184"/>
      <c r="Q53" s="178"/>
      <c r="R53" s="72"/>
    </row>
    <row r="54" spans="1:18" ht="36" customHeight="1" x14ac:dyDescent="0.25">
      <c r="A54" s="89">
        <v>50</v>
      </c>
      <c r="B54" s="16"/>
      <c r="C54" s="178"/>
      <c r="D54" s="178"/>
      <c r="E54" s="178"/>
      <c r="F54" s="178"/>
      <c r="G54" s="184"/>
      <c r="H54" s="184"/>
      <c r="I54" s="184"/>
      <c r="J54" s="184"/>
      <c r="K54" s="184"/>
      <c r="L54" s="184"/>
      <c r="M54" s="184"/>
      <c r="N54" s="184"/>
      <c r="O54" s="184"/>
      <c r="P54" s="184"/>
      <c r="Q54" s="178"/>
      <c r="R54" s="72"/>
    </row>
    <row r="55" spans="1:18" ht="36" customHeight="1" x14ac:dyDescent="0.25">
      <c r="A55" s="89">
        <v>51</v>
      </c>
      <c r="B55" s="16"/>
      <c r="C55" s="178"/>
      <c r="D55" s="178"/>
      <c r="E55" s="178"/>
      <c r="F55" s="178"/>
      <c r="G55" s="184"/>
      <c r="H55" s="184"/>
      <c r="I55" s="184"/>
      <c r="J55" s="184"/>
      <c r="K55" s="184"/>
      <c r="L55" s="184"/>
      <c r="M55" s="184"/>
      <c r="N55" s="184"/>
      <c r="O55" s="184"/>
      <c r="P55" s="184"/>
      <c r="Q55" s="178"/>
      <c r="R55" s="72"/>
    </row>
    <row r="56" spans="1:18" ht="36" customHeight="1" x14ac:dyDescent="0.25">
      <c r="A56" s="89">
        <v>52</v>
      </c>
      <c r="B56" s="16"/>
      <c r="C56" s="178"/>
      <c r="D56" s="178"/>
      <c r="E56" s="178"/>
      <c r="F56" s="178"/>
      <c r="G56" s="184"/>
      <c r="H56" s="184"/>
      <c r="I56" s="184"/>
      <c r="J56" s="184"/>
      <c r="K56" s="184"/>
      <c r="L56" s="184"/>
      <c r="M56" s="184"/>
      <c r="N56" s="184"/>
      <c r="O56" s="184"/>
      <c r="P56" s="184"/>
      <c r="Q56" s="178"/>
      <c r="R56" s="72"/>
    </row>
    <row r="57" spans="1:18" ht="36" customHeight="1" x14ac:dyDescent="0.25">
      <c r="A57" s="89">
        <v>53</v>
      </c>
      <c r="B57" s="16"/>
      <c r="C57" s="178"/>
      <c r="D57" s="178"/>
      <c r="E57" s="178"/>
      <c r="F57" s="178"/>
      <c r="G57" s="184"/>
      <c r="H57" s="184"/>
      <c r="I57" s="184"/>
      <c r="J57" s="184"/>
      <c r="K57" s="184"/>
      <c r="L57" s="184"/>
      <c r="M57" s="184"/>
      <c r="N57" s="184"/>
      <c r="O57" s="184"/>
      <c r="P57" s="184"/>
      <c r="Q57" s="178"/>
      <c r="R57" s="72"/>
    </row>
    <row r="58" spans="1:18" ht="36" customHeight="1" x14ac:dyDescent="0.25">
      <c r="A58" s="89">
        <v>54</v>
      </c>
      <c r="B58" s="16"/>
      <c r="C58" s="178"/>
      <c r="D58" s="178"/>
      <c r="E58" s="178"/>
      <c r="F58" s="178"/>
      <c r="G58" s="184"/>
      <c r="H58" s="184"/>
      <c r="I58" s="184"/>
      <c r="J58" s="184"/>
      <c r="K58" s="184"/>
      <c r="L58" s="184"/>
      <c r="M58" s="184"/>
      <c r="N58" s="184"/>
      <c r="O58" s="184"/>
      <c r="P58" s="184"/>
      <c r="Q58" s="178"/>
      <c r="R58" s="72"/>
    </row>
    <row r="59" spans="1:18" ht="36" customHeight="1" x14ac:dyDescent="0.25">
      <c r="A59" s="89">
        <v>55</v>
      </c>
      <c r="B59" s="16"/>
      <c r="C59" s="178"/>
      <c r="D59" s="178"/>
      <c r="E59" s="178"/>
      <c r="F59" s="178"/>
      <c r="G59" s="184"/>
      <c r="H59" s="184"/>
      <c r="I59" s="184"/>
      <c r="J59" s="184"/>
      <c r="K59" s="184"/>
      <c r="L59" s="184"/>
      <c r="M59" s="184"/>
      <c r="N59" s="184"/>
      <c r="O59" s="184"/>
      <c r="P59" s="184"/>
      <c r="Q59" s="178"/>
      <c r="R59" s="72"/>
    </row>
    <row r="60" spans="1:18" ht="36" customHeight="1" x14ac:dyDescent="0.25">
      <c r="A60" s="89">
        <v>56</v>
      </c>
      <c r="B60" s="16"/>
      <c r="C60" s="178"/>
      <c r="D60" s="178"/>
      <c r="E60" s="178"/>
      <c r="F60" s="178"/>
      <c r="G60" s="184"/>
      <c r="H60" s="184"/>
      <c r="I60" s="184"/>
      <c r="J60" s="184"/>
      <c r="K60" s="184"/>
      <c r="L60" s="184"/>
      <c r="M60" s="184"/>
      <c r="N60" s="184"/>
      <c r="O60" s="184"/>
      <c r="P60" s="184"/>
      <c r="Q60" s="178"/>
      <c r="R60" s="72"/>
    </row>
    <row r="61" spans="1:18" ht="36" customHeight="1" x14ac:dyDescent="0.25">
      <c r="A61" s="89">
        <v>57</v>
      </c>
      <c r="B61" s="16"/>
      <c r="C61" s="178"/>
      <c r="D61" s="178"/>
      <c r="E61" s="178"/>
      <c r="F61" s="178"/>
      <c r="G61" s="184"/>
      <c r="H61" s="184"/>
      <c r="I61" s="184"/>
      <c r="J61" s="184"/>
      <c r="K61" s="184"/>
      <c r="L61" s="184"/>
      <c r="M61" s="184"/>
      <c r="N61" s="184"/>
      <c r="O61" s="184"/>
      <c r="P61" s="184"/>
      <c r="Q61" s="178"/>
      <c r="R61" s="72"/>
    </row>
    <row r="62" spans="1:18" ht="36" customHeight="1" x14ac:dyDescent="0.25">
      <c r="A62" s="89">
        <v>58</v>
      </c>
      <c r="B62" s="16"/>
      <c r="C62" s="178"/>
      <c r="D62" s="178"/>
      <c r="E62" s="178"/>
      <c r="F62" s="178"/>
      <c r="G62" s="184"/>
      <c r="H62" s="184"/>
      <c r="I62" s="184"/>
      <c r="J62" s="184"/>
      <c r="K62" s="184"/>
      <c r="L62" s="184"/>
      <c r="M62" s="184"/>
      <c r="N62" s="184"/>
      <c r="O62" s="184"/>
      <c r="P62" s="184"/>
      <c r="Q62" s="178"/>
      <c r="R62" s="72"/>
    </row>
    <row r="63" spans="1:18" ht="36" customHeight="1" x14ac:dyDescent="0.25">
      <c r="A63" s="89">
        <v>59</v>
      </c>
      <c r="B63" s="16"/>
      <c r="C63" s="178"/>
      <c r="D63" s="178"/>
      <c r="E63" s="178"/>
      <c r="F63" s="178"/>
      <c r="G63" s="184"/>
      <c r="H63" s="184"/>
      <c r="I63" s="184"/>
      <c r="J63" s="184"/>
      <c r="K63" s="184"/>
      <c r="L63" s="184"/>
      <c r="M63" s="184"/>
      <c r="N63" s="184"/>
      <c r="O63" s="184"/>
      <c r="P63" s="184"/>
      <c r="Q63" s="178"/>
      <c r="R63" s="72"/>
    </row>
    <row r="64" spans="1:18" ht="36" customHeight="1" x14ac:dyDescent="0.25">
      <c r="A64" s="89">
        <v>60</v>
      </c>
      <c r="B64" s="16"/>
      <c r="C64" s="178"/>
      <c r="D64" s="178"/>
      <c r="E64" s="178"/>
      <c r="F64" s="178"/>
      <c r="G64" s="184"/>
      <c r="H64" s="184"/>
      <c r="I64" s="184"/>
      <c r="J64" s="184"/>
      <c r="K64" s="184"/>
      <c r="L64" s="184"/>
      <c r="M64" s="184"/>
      <c r="N64" s="184"/>
      <c r="O64" s="184"/>
      <c r="P64" s="184"/>
      <c r="Q64" s="178"/>
      <c r="R64" s="72"/>
    </row>
    <row r="65" spans="1:18" ht="36" customHeight="1" x14ac:dyDescent="0.25">
      <c r="A65" s="89">
        <v>61</v>
      </c>
      <c r="B65" s="11"/>
      <c r="C65" s="11"/>
      <c r="D65" s="97"/>
      <c r="E65" s="97"/>
      <c r="F65" s="11"/>
      <c r="G65" s="185"/>
      <c r="H65" s="185"/>
      <c r="I65" s="185"/>
      <c r="J65" s="185"/>
      <c r="K65" s="185"/>
      <c r="L65" s="185"/>
      <c r="M65" s="185"/>
      <c r="N65" s="185"/>
      <c r="O65" s="185"/>
      <c r="P65" s="185"/>
      <c r="Q65" s="13"/>
      <c r="R65" s="72"/>
    </row>
    <row r="66" spans="1:18" ht="36" customHeight="1" x14ac:dyDescent="0.25">
      <c r="A66" s="89">
        <v>62</v>
      </c>
      <c r="B66" s="11"/>
      <c r="C66" s="11"/>
      <c r="D66" s="97"/>
      <c r="E66" s="97"/>
      <c r="F66" s="11"/>
      <c r="G66" s="185"/>
      <c r="H66" s="185"/>
      <c r="I66" s="185"/>
      <c r="J66" s="185"/>
      <c r="K66" s="185"/>
      <c r="L66" s="185"/>
      <c r="M66" s="185"/>
      <c r="N66" s="185"/>
      <c r="O66" s="185"/>
      <c r="P66" s="185"/>
      <c r="Q66" s="13"/>
      <c r="R66" s="72"/>
    </row>
    <row r="67" spans="1:18" ht="36" customHeight="1" x14ac:dyDescent="0.25">
      <c r="A67" s="89">
        <v>63</v>
      </c>
      <c r="B67" s="11"/>
      <c r="C67" s="11"/>
      <c r="D67" s="97"/>
      <c r="E67" s="97"/>
      <c r="F67" s="11"/>
      <c r="G67" s="185"/>
      <c r="H67" s="185"/>
      <c r="I67" s="185"/>
      <c r="J67" s="185"/>
      <c r="K67" s="185"/>
      <c r="L67" s="185"/>
      <c r="M67" s="185"/>
      <c r="N67" s="185"/>
      <c r="O67" s="185"/>
      <c r="P67" s="185"/>
      <c r="Q67" s="13"/>
      <c r="R67" s="72"/>
    </row>
    <row r="68" spans="1:18" ht="36" customHeight="1" x14ac:dyDescent="0.25">
      <c r="A68" s="89">
        <v>64</v>
      </c>
      <c r="B68" s="11"/>
      <c r="C68" s="11"/>
      <c r="D68" s="97"/>
      <c r="E68" s="97"/>
      <c r="F68" s="11"/>
      <c r="G68" s="185"/>
      <c r="H68" s="185"/>
      <c r="I68" s="185"/>
      <c r="J68" s="185"/>
      <c r="K68" s="185"/>
      <c r="L68" s="185"/>
      <c r="M68" s="185"/>
      <c r="N68" s="185"/>
      <c r="O68" s="185"/>
      <c r="P68" s="185"/>
      <c r="Q68" s="13"/>
      <c r="R68" s="72"/>
    </row>
    <row r="69" spans="1:18" ht="36" customHeight="1" x14ac:dyDescent="0.25">
      <c r="A69" s="89">
        <v>65</v>
      </c>
      <c r="B69" s="11"/>
      <c r="C69" s="11"/>
      <c r="D69" s="97"/>
      <c r="E69" s="97"/>
      <c r="F69" s="11"/>
      <c r="G69" s="185"/>
      <c r="H69" s="185"/>
      <c r="I69" s="185"/>
      <c r="J69" s="185"/>
      <c r="K69" s="185"/>
      <c r="L69" s="185"/>
      <c r="M69" s="185"/>
      <c r="N69" s="185"/>
      <c r="O69" s="185"/>
      <c r="P69" s="185"/>
      <c r="Q69" s="13"/>
      <c r="R69" s="72"/>
    </row>
    <row r="70" spans="1:18" ht="36" customHeight="1" x14ac:dyDescent="0.25">
      <c r="A70" s="89">
        <v>66</v>
      </c>
      <c r="B70" s="11"/>
      <c r="C70" s="11"/>
      <c r="D70" s="97"/>
      <c r="E70" s="97"/>
      <c r="F70" s="11"/>
      <c r="G70" s="185"/>
      <c r="H70" s="185"/>
      <c r="I70" s="185"/>
      <c r="J70" s="185"/>
      <c r="K70" s="185"/>
      <c r="L70" s="185"/>
      <c r="M70" s="185"/>
      <c r="N70" s="185"/>
      <c r="O70" s="185"/>
      <c r="P70" s="185"/>
      <c r="Q70" s="13"/>
      <c r="R70" s="72"/>
    </row>
    <row r="71" spans="1:18" ht="36" customHeight="1" x14ac:dyDescent="0.25">
      <c r="A71" s="89">
        <v>67</v>
      </c>
      <c r="B71" s="11"/>
      <c r="C71" s="11"/>
      <c r="D71" s="97"/>
      <c r="E71" s="97"/>
      <c r="F71" s="11"/>
      <c r="G71" s="185"/>
      <c r="H71" s="185"/>
      <c r="I71" s="185"/>
      <c r="J71" s="185"/>
      <c r="K71" s="185"/>
      <c r="L71" s="185"/>
      <c r="M71" s="185"/>
      <c r="N71" s="185"/>
      <c r="O71" s="185"/>
      <c r="P71" s="185"/>
      <c r="Q71" s="13"/>
      <c r="R71" s="72"/>
    </row>
    <row r="72" spans="1:18" ht="36" customHeight="1" x14ac:dyDescent="0.25">
      <c r="A72" s="89">
        <v>68</v>
      </c>
      <c r="B72" s="11"/>
      <c r="C72" s="11"/>
      <c r="D72" s="97"/>
      <c r="E72" s="97"/>
      <c r="F72" s="11"/>
      <c r="G72" s="185"/>
      <c r="H72" s="185"/>
      <c r="I72" s="185"/>
      <c r="J72" s="185"/>
      <c r="K72" s="185"/>
      <c r="L72" s="185"/>
      <c r="M72" s="185"/>
      <c r="N72" s="185"/>
      <c r="O72" s="185"/>
      <c r="P72" s="185"/>
      <c r="Q72" s="13"/>
      <c r="R72" s="72"/>
    </row>
    <row r="73" spans="1:18" ht="36" customHeight="1" x14ac:dyDescent="0.25">
      <c r="A73" s="89">
        <v>69</v>
      </c>
      <c r="B73" s="11"/>
      <c r="C73" s="11"/>
      <c r="D73" s="97"/>
      <c r="E73" s="97"/>
      <c r="F73" s="11"/>
      <c r="G73" s="185"/>
      <c r="H73" s="185"/>
      <c r="I73" s="185"/>
      <c r="J73" s="185"/>
      <c r="K73" s="185"/>
      <c r="L73" s="185"/>
      <c r="M73" s="185"/>
      <c r="N73" s="185"/>
      <c r="O73" s="185"/>
      <c r="P73" s="185"/>
      <c r="Q73" s="13"/>
      <c r="R73" s="72"/>
    </row>
    <row r="74" spans="1:18" ht="36" customHeight="1" x14ac:dyDescent="0.25">
      <c r="A74" s="89">
        <v>70</v>
      </c>
      <c r="B74" s="11"/>
      <c r="C74" s="11"/>
      <c r="D74" s="97"/>
      <c r="E74" s="97"/>
      <c r="F74" s="11"/>
      <c r="G74" s="185"/>
      <c r="H74" s="185"/>
      <c r="I74" s="185"/>
      <c r="J74" s="185"/>
      <c r="K74" s="185"/>
      <c r="L74" s="185"/>
      <c r="M74" s="185"/>
      <c r="N74" s="185"/>
      <c r="O74" s="185"/>
      <c r="P74" s="185"/>
      <c r="Q74" s="13"/>
      <c r="R74" s="72"/>
    </row>
    <row r="75" spans="1:18" ht="36" customHeight="1" x14ac:dyDescent="0.25">
      <c r="A75" s="89">
        <v>71</v>
      </c>
      <c r="B75" s="11"/>
      <c r="C75" s="11"/>
      <c r="D75" s="97"/>
      <c r="E75" s="97"/>
      <c r="F75" s="11"/>
      <c r="G75" s="185"/>
      <c r="H75" s="185"/>
      <c r="I75" s="185"/>
      <c r="J75" s="185"/>
      <c r="K75" s="185"/>
      <c r="L75" s="185"/>
      <c r="M75" s="185"/>
      <c r="N75" s="185"/>
      <c r="O75" s="185"/>
      <c r="P75" s="185"/>
      <c r="Q75" s="13"/>
      <c r="R75" s="72"/>
    </row>
    <row r="76" spans="1:18" ht="36" customHeight="1" x14ac:dyDescent="0.25">
      <c r="A76" s="89">
        <v>72</v>
      </c>
      <c r="B76" s="11"/>
      <c r="C76" s="11"/>
      <c r="D76" s="97"/>
      <c r="E76" s="97"/>
      <c r="F76" s="11"/>
      <c r="G76" s="185"/>
      <c r="H76" s="185"/>
      <c r="I76" s="185"/>
      <c r="J76" s="185"/>
      <c r="K76" s="185"/>
      <c r="L76" s="185"/>
      <c r="M76" s="185"/>
      <c r="N76" s="185"/>
      <c r="O76" s="185"/>
      <c r="P76" s="185"/>
      <c r="Q76" s="13"/>
      <c r="R76" s="72"/>
    </row>
    <row r="77" spans="1:18" ht="36" customHeight="1" x14ac:dyDescent="0.25">
      <c r="A77" s="89">
        <v>73</v>
      </c>
      <c r="B77" s="11"/>
      <c r="C77" s="11"/>
      <c r="D77" s="97"/>
      <c r="E77" s="97"/>
      <c r="F77" s="11"/>
      <c r="G77" s="185"/>
      <c r="H77" s="185"/>
      <c r="I77" s="185"/>
      <c r="J77" s="185"/>
      <c r="K77" s="185"/>
      <c r="L77" s="185"/>
      <c r="M77" s="185"/>
      <c r="N77" s="185"/>
      <c r="O77" s="185"/>
      <c r="P77" s="185"/>
      <c r="Q77" s="13"/>
      <c r="R77" s="72"/>
    </row>
    <row r="78" spans="1:18" ht="36" customHeight="1" x14ac:dyDescent="0.25">
      <c r="A78" s="89">
        <v>74</v>
      </c>
      <c r="B78" s="11"/>
      <c r="C78" s="11"/>
      <c r="D78" s="97"/>
      <c r="E78" s="97"/>
      <c r="F78" s="11"/>
      <c r="G78" s="185"/>
      <c r="H78" s="185"/>
      <c r="I78" s="185"/>
      <c r="J78" s="185"/>
      <c r="K78" s="185"/>
      <c r="L78" s="185"/>
      <c r="M78" s="185"/>
      <c r="N78" s="185"/>
      <c r="O78" s="185"/>
      <c r="P78" s="185"/>
      <c r="Q78" s="13"/>
      <c r="R78" s="72"/>
    </row>
    <row r="79" spans="1:18" ht="36" customHeight="1" x14ac:dyDescent="0.25">
      <c r="A79" s="89">
        <v>75</v>
      </c>
      <c r="B79" s="11"/>
      <c r="C79" s="11"/>
      <c r="D79" s="97"/>
      <c r="E79" s="97"/>
      <c r="F79" s="11"/>
      <c r="G79" s="185"/>
      <c r="H79" s="185"/>
      <c r="I79" s="185"/>
      <c r="J79" s="185"/>
      <c r="K79" s="185"/>
      <c r="L79" s="185"/>
      <c r="M79" s="185"/>
      <c r="N79" s="185"/>
      <c r="O79" s="185"/>
      <c r="P79" s="185"/>
      <c r="Q79" s="13"/>
      <c r="R79" s="72"/>
    </row>
    <row r="80" spans="1:18" ht="36" customHeight="1" x14ac:dyDescent="0.25">
      <c r="A80" s="89">
        <v>76</v>
      </c>
      <c r="B80" s="11"/>
      <c r="C80" s="11"/>
      <c r="D80" s="97"/>
      <c r="E80" s="97"/>
      <c r="F80" s="11"/>
      <c r="G80" s="185"/>
      <c r="H80" s="185"/>
      <c r="I80" s="185"/>
      <c r="J80" s="185"/>
      <c r="K80" s="185"/>
      <c r="L80" s="185"/>
      <c r="M80" s="185"/>
      <c r="N80" s="185"/>
      <c r="O80" s="185"/>
      <c r="P80" s="185"/>
      <c r="Q80" s="13"/>
      <c r="R80" s="72"/>
    </row>
    <row r="81" spans="1:18" ht="36" customHeight="1" x14ac:dyDescent="0.25">
      <c r="A81" s="89">
        <v>77</v>
      </c>
      <c r="B81" s="11"/>
      <c r="C81" s="11"/>
      <c r="D81" s="97"/>
      <c r="E81" s="97"/>
      <c r="F81" s="11"/>
      <c r="G81" s="185"/>
      <c r="H81" s="185"/>
      <c r="I81" s="185"/>
      <c r="J81" s="185"/>
      <c r="K81" s="185"/>
      <c r="L81" s="185"/>
      <c r="M81" s="185"/>
      <c r="N81" s="185"/>
      <c r="O81" s="185"/>
      <c r="P81" s="185"/>
      <c r="Q81" s="13"/>
      <c r="R81" s="72"/>
    </row>
    <row r="82" spans="1:18" ht="36" customHeight="1" x14ac:dyDescent="0.25">
      <c r="A82" s="89">
        <v>78</v>
      </c>
      <c r="B82" s="11"/>
      <c r="C82" s="11"/>
      <c r="D82" s="97"/>
      <c r="E82" s="97"/>
      <c r="F82" s="11"/>
      <c r="G82" s="185"/>
      <c r="H82" s="185"/>
      <c r="I82" s="185"/>
      <c r="J82" s="185"/>
      <c r="K82" s="185"/>
      <c r="L82" s="185"/>
      <c r="M82" s="185"/>
      <c r="N82" s="185"/>
      <c r="O82" s="185"/>
      <c r="P82" s="185"/>
      <c r="Q82" s="13"/>
      <c r="R82" s="72"/>
    </row>
    <row r="83" spans="1:18" ht="36" customHeight="1" x14ac:dyDescent="0.25">
      <c r="A83" s="89">
        <v>79</v>
      </c>
      <c r="B83" s="11"/>
      <c r="C83" s="11"/>
      <c r="D83" s="97"/>
      <c r="E83" s="97"/>
      <c r="F83" s="11"/>
      <c r="G83" s="185"/>
      <c r="H83" s="185"/>
      <c r="I83" s="185"/>
      <c r="J83" s="185"/>
      <c r="K83" s="185"/>
      <c r="L83" s="185"/>
      <c r="M83" s="185"/>
      <c r="N83" s="185"/>
      <c r="O83" s="185"/>
      <c r="P83" s="185"/>
      <c r="Q83" s="13"/>
      <c r="R83" s="72"/>
    </row>
    <row r="84" spans="1:18" ht="36" customHeight="1" x14ac:dyDescent="0.25">
      <c r="A84" s="89">
        <v>80</v>
      </c>
      <c r="B84" s="11"/>
      <c r="C84" s="11"/>
      <c r="D84" s="97"/>
      <c r="E84" s="97"/>
      <c r="F84" s="11"/>
      <c r="G84" s="185"/>
      <c r="H84" s="185"/>
      <c r="I84" s="185"/>
      <c r="J84" s="185"/>
      <c r="K84" s="185"/>
      <c r="L84" s="185"/>
      <c r="M84" s="185"/>
      <c r="N84" s="185"/>
      <c r="O84" s="185"/>
      <c r="P84" s="185"/>
      <c r="Q84" s="13"/>
      <c r="R84" s="72"/>
    </row>
    <row r="85" spans="1:18" ht="36" customHeight="1" x14ac:dyDescent="0.25">
      <c r="A85" s="89">
        <v>81</v>
      </c>
      <c r="B85" s="11"/>
      <c r="C85" s="11"/>
      <c r="D85" s="97"/>
      <c r="E85" s="97"/>
      <c r="F85" s="11"/>
      <c r="G85" s="185"/>
      <c r="H85" s="185"/>
      <c r="I85" s="185"/>
      <c r="J85" s="185"/>
      <c r="K85" s="185"/>
      <c r="L85" s="185"/>
      <c r="M85" s="185"/>
      <c r="N85" s="185"/>
      <c r="O85" s="185"/>
      <c r="P85" s="185"/>
      <c r="Q85" s="13"/>
      <c r="R85" s="72"/>
    </row>
    <row r="86" spans="1:18" ht="36" customHeight="1" x14ac:dyDescent="0.25">
      <c r="A86" s="89">
        <v>82</v>
      </c>
      <c r="B86" s="11"/>
      <c r="C86" s="11"/>
      <c r="D86" s="97"/>
      <c r="E86" s="97"/>
      <c r="F86" s="11"/>
      <c r="G86" s="185"/>
      <c r="H86" s="185"/>
      <c r="I86" s="185"/>
      <c r="J86" s="185"/>
      <c r="K86" s="185"/>
      <c r="L86" s="185"/>
      <c r="M86" s="185"/>
      <c r="N86" s="185"/>
      <c r="O86" s="185"/>
      <c r="P86" s="185"/>
      <c r="Q86" s="13"/>
      <c r="R86" s="72"/>
    </row>
    <row r="87" spans="1:18" ht="36" customHeight="1" x14ac:dyDescent="0.25">
      <c r="A87" s="89">
        <v>83</v>
      </c>
      <c r="B87" s="11"/>
      <c r="C87" s="11"/>
      <c r="D87" s="97"/>
      <c r="E87" s="97"/>
      <c r="F87" s="11"/>
      <c r="G87" s="185"/>
      <c r="H87" s="185"/>
      <c r="I87" s="185"/>
      <c r="J87" s="185"/>
      <c r="K87" s="185"/>
      <c r="L87" s="185"/>
      <c r="M87" s="185"/>
      <c r="N87" s="185"/>
      <c r="O87" s="185"/>
      <c r="P87" s="185"/>
      <c r="Q87" s="13"/>
      <c r="R87" s="72"/>
    </row>
    <row r="88" spans="1:18" ht="36" customHeight="1" x14ac:dyDescent="0.25">
      <c r="A88" s="89">
        <v>84</v>
      </c>
      <c r="B88" s="11"/>
      <c r="C88" s="11"/>
      <c r="D88" s="97"/>
      <c r="E88" s="97"/>
      <c r="F88" s="11"/>
      <c r="G88" s="185"/>
      <c r="H88" s="185"/>
      <c r="I88" s="185"/>
      <c r="J88" s="185"/>
      <c r="K88" s="185"/>
      <c r="L88" s="185"/>
      <c r="M88" s="185"/>
      <c r="N88" s="185"/>
      <c r="O88" s="185"/>
      <c r="P88" s="185"/>
      <c r="Q88" s="13"/>
      <c r="R88" s="72"/>
    </row>
    <row r="89" spans="1:18" ht="36" customHeight="1" x14ac:dyDescent="0.25">
      <c r="A89" s="89">
        <v>85</v>
      </c>
      <c r="B89" s="11"/>
      <c r="C89" s="11"/>
      <c r="D89" s="97"/>
      <c r="E89" s="97"/>
      <c r="F89" s="11"/>
      <c r="G89" s="185"/>
      <c r="H89" s="185"/>
      <c r="I89" s="185"/>
      <c r="J89" s="185"/>
      <c r="K89" s="185"/>
      <c r="L89" s="185"/>
      <c r="M89" s="185"/>
      <c r="N89" s="185"/>
      <c r="O89" s="185"/>
      <c r="P89" s="185"/>
      <c r="Q89" s="13"/>
      <c r="R89" s="72"/>
    </row>
    <row r="90" spans="1:18" ht="36" customHeight="1" x14ac:dyDescent="0.25">
      <c r="A90" s="89">
        <v>86</v>
      </c>
      <c r="B90" s="11"/>
      <c r="C90" s="11"/>
      <c r="D90" s="97"/>
      <c r="E90" s="97"/>
      <c r="F90" s="11"/>
      <c r="G90" s="185"/>
      <c r="H90" s="185"/>
      <c r="I90" s="185"/>
      <c r="J90" s="185"/>
      <c r="K90" s="185"/>
      <c r="L90" s="185"/>
      <c r="M90" s="185"/>
      <c r="N90" s="185"/>
      <c r="O90" s="185"/>
      <c r="P90" s="185"/>
      <c r="Q90" s="13"/>
      <c r="R90" s="72"/>
    </row>
    <row r="91" spans="1:18" ht="36" customHeight="1" x14ac:dyDescent="0.25">
      <c r="A91" s="89">
        <v>87</v>
      </c>
      <c r="B91" s="11"/>
      <c r="C91" s="11"/>
      <c r="D91" s="97"/>
      <c r="E91" s="97"/>
      <c r="F91" s="11"/>
      <c r="G91" s="185"/>
      <c r="H91" s="185"/>
      <c r="I91" s="185"/>
      <c r="J91" s="185"/>
      <c r="K91" s="185"/>
      <c r="L91" s="185"/>
      <c r="M91" s="185"/>
      <c r="N91" s="185"/>
      <c r="O91" s="185"/>
      <c r="P91" s="185"/>
      <c r="Q91" s="13"/>
      <c r="R91" s="72"/>
    </row>
    <row r="92" spans="1:18" ht="36" customHeight="1" x14ac:dyDescent="0.25">
      <c r="A92" s="89">
        <v>88</v>
      </c>
      <c r="B92" s="11"/>
      <c r="C92" s="11"/>
      <c r="D92" s="97"/>
      <c r="E92" s="97"/>
      <c r="F92" s="11"/>
      <c r="G92" s="185"/>
      <c r="H92" s="185"/>
      <c r="I92" s="185"/>
      <c r="J92" s="185"/>
      <c r="K92" s="185"/>
      <c r="L92" s="185"/>
      <c r="M92" s="185"/>
      <c r="N92" s="185"/>
      <c r="O92" s="185"/>
      <c r="P92" s="185"/>
      <c r="Q92" s="13"/>
      <c r="R92" s="72"/>
    </row>
    <row r="93" spans="1:18" ht="36" customHeight="1" x14ac:dyDescent="0.25">
      <c r="A93" s="89">
        <v>89</v>
      </c>
      <c r="B93" s="11"/>
      <c r="C93" s="11"/>
      <c r="D93" s="97"/>
      <c r="E93" s="97"/>
      <c r="F93" s="11"/>
      <c r="G93" s="185"/>
      <c r="H93" s="185"/>
      <c r="I93" s="185"/>
      <c r="J93" s="185"/>
      <c r="K93" s="185"/>
      <c r="L93" s="185"/>
      <c r="M93" s="185"/>
      <c r="N93" s="185"/>
      <c r="O93" s="185"/>
      <c r="P93" s="185"/>
      <c r="Q93" s="13"/>
      <c r="R93" s="72"/>
    </row>
    <row r="94" spans="1:18" ht="36" customHeight="1" x14ac:dyDescent="0.25">
      <c r="A94" s="89">
        <v>90</v>
      </c>
      <c r="B94" s="11"/>
      <c r="C94" s="11"/>
      <c r="D94" s="97"/>
      <c r="E94" s="97"/>
      <c r="F94" s="11"/>
      <c r="G94" s="185"/>
      <c r="H94" s="185"/>
      <c r="I94" s="185"/>
      <c r="J94" s="185"/>
      <c r="K94" s="185"/>
      <c r="L94" s="185"/>
      <c r="M94" s="185"/>
      <c r="N94" s="185"/>
      <c r="O94" s="185"/>
      <c r="P94" s="185"/>
      <c r="Q94" s="13"/>
      <c r="R94" s="72"/>
    </row>
    <row r="95" spans="1:18" ht="36" customHeight="1" x14ac:dyDescent="0.25">
      <c r="A95" s="89">
        <v>91</v>
      </c>
      <c r="B95" s="11"/>
      <c r="C95" s="11"/>
      <c r="D95" s="97"/>
      <c r="E95" s="97"/>
      <c r="F95" s="11"/>
      <c r="G95" s="185"/>
      <c r="H95" s="185"/>
      <c r="I95" s="185"/>
      <c r="J95" s="185"/>
      <c r="K95" s="185"/>
      <c r="L95" s="185"/>
      <c r="M95" s="185"/>
      <c r="N95" s="185"/>
      <c r="O95" s="185"/>
      <c r="P95" s="185"/>
      <c r="Q95" s="13"/>
      <c r="R95" s="72"/>
    </row>
    <row r="96" spans="1:18" ht="36" customHeight="1" x14ac:dyDescent="0.25">
      <c r="A96" s="89">
        <v>92</v>
      </c>
      <c r="B96" s="11"/>
      <c r="C96" s="11"/>
      <c r="D96" s="97"/>
      <c r="E96" s="97"/>
      <c r="F96" s="11"/>
      <c r="G96" s="185"/>
      <c r="H96" s="185"/>
      <c r="I96" s="185"/>
      <c r="J96" s="185"/>
      <c r="K96" s="185"/>
      <c r="L96" s="185"/>
      <c r="M96" s="185"/>
      <c r="N96" s="185"/>
      <c r="O96" s="185"/>
      <c r="P96" s="185"/>
      <c r="Q96" s="13"/>
      <c r="R96" s="72"/>
    </row>
    <row r="97" spans="1:18" ht="36" customHeight="1" x14ac:dyDescent="0.25">
      <c r="A97" s="89">
        <v>93</v>
      </c>
      <c r="B97" s="11"/>
      <c r="C97" s="11"/>
      <c r="D97" s="97"/>
      <c r="E97" s="97"/>
      <c r="F97" s="11"/>
      <c r="G97" s="185"/>
      <c r="H97" s="185"/>
      <c r="I97" s="185"/>
      <c r="J97" s="185"/>
      <c r="K97" s="185"/>
      <c r="L97" s="185"/>
      <c r="M97" s="185"/>
      <c r="N97" s="185"/>
      <c r="O97" s="185"/>
      <c r="P97" s="185"/>
      <c r="Q97" s="13"/>
      <c r="R97" s="72"/>
    </row>
    <row r="98" spans="1:18" ht="36" customHeight="1" x14ac:dyDescent="0.25">
      <c r="A98" s="89">
        <v>94</v>
      </c>
      <c r="B98" s="11"/>
      <c r="C98" s="11"/>
      <c r="D98" s="97"/>
      <c r="E98" s="97"/>
      <c r="F98" s="11"/>
      <c r="G98" s="185"/>
      <c r="H98" s="185"/>
      <c r="I98" s="185"/>
      <c r="J98" s="185"/>
      <c r="K98" s="185"/>
      <c r="L98" s="185"/>
      <c r="M98" s="185"/>
      <c r="N98" s="185"/>
      <c r="O98" s="185"/>
      <c r="P98" s="185"/>
      <c r="Q98" s="13"/>
      <c r="R98" s="72"/>
    </row>
    <row r="99" spans="1:18" ht="36" customHeight="1" x14ac:dyDescent="0.25">
      <c r="A99" s="89">
        <v>95</v>
      </c>
      <c r="B99" s="11"/>
      <c r="C99" s="11"/>
      <c r="D99" s="97"/>
      <c r="E99" s="97"/>
      <c r="F99" s="11"/>
      <c r="G99" s="185"/>
      <c r="H99" s="185"/>
      <c r="I99" s="185"/>
      <c r="J99" s="185"/>
      <c r="K99" s="185"/>
      <c r="L99" s="185"/>
      <c r="M99" s="185"/>
      <c r="N99" s="185"/>
      <c r="O99" s="185"/>
      <c r="P99" s="185"/>
      <c r="Q99" s="13"/>
      <c r="R99" s="72"/>
    </row>
    <row r="100" spans="1:18" ht="36" customHeight="1" x14ac:dyDescent="0.25">
      <c r="A100" s="89">
        <v>96</v>
      </c>
      <c r="B100" s="11"/>
      <c r="C100" s="11"/>
      <c r="D100" s="97"/>
      <c r="E100" s="97"/>
      <c r="F100" s="11"/>
      <c r="G100" s="185"/>
      <c r="H100" s="185"/>
      <c r="I100" s="185"/>
      <c r="J100" s="185"/>
      <c r="K100" s="185"/>
      <c r="L100" s="185"/>
      <c r="M100" s="185"/>
      <c r="N100" s="185"/>
      <c r="O100" s="185"/>
      <c r="P100" s="185"/>
      <c r="Q100" s="13"/>
      <c r="R100" s="72"/>
    </row>
    <row r="101" spans="1:18" ht="36" customHeight="1" x14ac:dyDescent="0.25">
      <c r="A101" s="89">
        <v>97</v>
      </c>
      <c r="B101" s="11"/>
      <c r="C101" s="11"/>
      <c r="D101" s="97"/>
      <c r="E101" s="97"/>
      <c r="F101" s="11"/>
      <c r="G101" s="185"/>
      <c r="H101" s="185"/>
      <c r="I101" s="185"/>
      <c r="J101" s="185"/>
      <c r="K101" s="185"/>
      <c r="L101" s="185"/>
      <c r="M101" s="185"/>
      <c r="N101" s="185"/>
      <c r="O101" s="185"/>
      <c r="P101" s="185"/>
      <c r="Q101" s="13"/>
      <c r="R101" s="72"/>
    </row>
    <row r="102" spans="1:18" ht="36" customHeight="1" x14ac:dyDescent="0.25">
      <c r="A102" s="89">
        <v>98</v>
      </c>
      <c r="B102" s="11"/>
      <c r="C102" s="11"/>
      <c r="D102" s="97"/>
      <c r="E102" s="97"/>
      <c r="F102" s="11"/>
      <c r="G102" s="185"/>
      <c r="H102" s="185"/>
      <c r="I102" s="185"/>
      <c r="J102" s="185"/>
      <c r="K102" s="185"/>
      <c r="L102" s="185"/>
      <c r="M102" s="185"/>
      <c r="N102" s="185"/>
      <c r="O102" s="185"/>
      <c r="P102" s="185"/>
      <c r="Q102" s="13"/>
      <c r="R102" s="72"/>
    </row>
    <row r="103" spans="1:18" ht="36" customHeight="1" x14ac:dyDescent="0.25">
      <c r="A103" s="89">
        <v>99</v>
      </c>
      <c r="B103" s="11"/>
      <c r="C103" s="11"/>
      <c r="D103" s="97"/>
      <c r="E103" s="97"/>
      <c r="F103" s="11"/>
      <c r="G103" s="185"/>
      <c r="H103" s="185"/>
      <c r="I103" s="185"/>
      <c r="J103" s="185"/>
      <c r="K103" s="185"/>
      <c r="L103" s="185"/>
      <c r="M103" s="185"/>
      <c r="N103" s="185"/>
      <c r="O103" s="185"/>
      <c r="P103" s="185"/>
      <c r="Q103" s="13"/>
      <c r="R103" s="72"/>
    </row>
    <row r="104" spans="1:18" ht="36" customHeight="1" x14ac:dyDescent="0.25">
      <c r="A104" s="92">
        <v>100</v>
      </c>
      <c r="B104" s="12"/>
      <c r="C104" s="12"/>
      <c r="D104" s="98"/>
      <c r="E104" s="98"/>
      <c r="F104" s="12"/>
      <c r="G104" s="186"/>
      <c r="H104" s="186"/>
      <c r="I104" s="186"/>
      <c r="J104" s="186"/>
      <c r="K104" s="186"/>
      <c r="L104" s="186"/>
      <c r="M104" s="186"/>
      <c r="N104" s="186"/>
      <c r="O104" s="186"/>
      <c r="P104" s="186"/>
      <c r="Q104" s="14"/>
      <c r="R104" s="72"/>
    </row>
    <row r="105" spans="1:18" ht="36" customHeight="1" x14ac:dyDescent="0.25"/>
    <row r="106" spans="1:18" ht="36" customHeight="1" x14ac:dyDescent="0.25"/>
    <row r="107" spans="1:18" ht="36" customHeight="1" x14ac:dyDescent="0.25"/>
    <row r="108" spans="1:18" ht="36" customHeight="1" x14ac:dyDescent="0.25"/>
    <row r="109" spans="1:18" ht="36" customHeight="1" x14ac:dyDescent="0.25"/>
    <row r="110" spans="1:18" ht="36" customHeight="1" x14ac:dyDescent="0.25"/>
    <row r="111" spans="1:18" ht="36" customHeight="1" x14ac:dyDescent="0.25"/>
    <row r="112" spans="1:18" ht="36" customHeight="1" x14ac:dyDescent="0.25"/>
    <row r="113" ht="36" customHeight="1" x14ac:dyDescent="0.25"/>
    <row r="114" ht="36" customHeight="1" x14ac:dyDescent="0.25"/>
    <row r="115" ht="36" customHeight="1" x14ac:dyDescent="0.25"/>
    <row r="116" ht="36" customHeight="1" x14ac:dyDescent="0.25"/>
    <row r="117" ht="36" customHeight="1" x14ac:dyDescent="0.25"/>
    <row r="118" ht="36" customHeight="1" x14ac:dyDescent="0.25"/>
    <row r="119" ht="36" customHeight="1" x14ac:dyDescent="0.25"/>
    <row r="120" ht="36" customHeight="1" x14ac:dyDescent="0.25"/>
    <row r="121" ht="36" customHeight="1" x14ac:dyDescent="0.25"/>
    <row r="122" ht="36" customHeight="1" x14ac:dyDescent="0.25"/>
    <row r="123" ht="36" customHeight="1" x14ac:dyDescent="0.25"/>
    <row r="124" ht="36" customHeight="1" x14ac:dyDescent="0.25"/>
    <row r="125" ht="36" customHeight="1" x14ac:dyDescent="0.25"/>
    <row r="126" ht="36" customHeight="1" x14ac:dyDescent="0.25"/>
    <row r="127" ht="36" customHeight="1" x14ac:dyDescent="0.25"/>
    <row r="128" ht="36" customHeight="1" x14ac:dyDescent="0.25"/>
    <row r="129" ht="36" customHeight="1" x14ac:dyDescent="0.25"/>
    <row r="130" ht="36" customHeight="1" x14ac:dyDescent="0.25"/>
    <row r="131" ht="36" customHeight="1" x14ac:dyDescent="0.25"/>
    <row r="132" ht="36" customHeight="1" x14ac:dyDescent="0.25"/>
    <row r="133" ht="36" customHeight="1" x14ac:dyDescent="0.25"/>
    <row r="134" ht="36" customHeight="1" x14ac:dyDescent="0.25"/>
    <row r="135" ht="36" customHeight="1" x14ac:dyDescent="0.25"/>
    <row r="136" ht="36" customHeight="1" x14ac:dyDescent="0.25"/>
    <row r="137" ht="36" customHeight="1" x14ac:dyDescent="0.25"/>
    <row r="138" ht="36" customHeight="1" x14ac:dyDescent="0.25"/>
    <row r="139" ht="36" customHeight="1" x14ac:dyDescent="0.25"/>
    <row r="140" ht="36" customHeight="1" x14ac:dyDescent="0.25"/>
    <row r="141" ht="36" customHeight="1" x14ac:dyDescent="0.25"/>
    <row r="142" ht="36" customHeight="1" x14ac:dyDescent="0.25"/>
    <row r="143" ht="36" customHeight="1" x14ac:dyDescent="0.25"/>
    <row r="144" ht="36" customHeight="1" x14ac:dyDescent="0.25"/>
    <row r="145" ht="36" customHeight="1" x14ac:dyDescent="0.25"/>
    <row r="146" ht="36" customHeight="1" x14ac:dyDescent="0.25"/>
    <row r="147" ht="36" customHeight="1" x14ac:dyDescent="0.25"/>
    <row r="148" ht="36" customHeight="1" x14ac:dyDescent="0.25"/>
    <row r="149" ht="36" customHeight="1" x14ac:dyDescent="0.25"/>
    <row r="150" ht="36" customHeight="1" x14ac:dyDescent="0.25"/>
    <row r="151" ht="36" customHeight="1" x14ac:dyDescent="0.25"/>
    <row r="152" ht="36" customHeight="1" x14ac:dyDescent="0.25"/>
    <row r="153" ht="36" customHeight="1" x14ac:dyDescent="0.25"/>
    <row r="154" ht="36" customHeight="1" x14ac:dyDescent="0.25"/>
    <row r="155" ht="36" customHeight="1" x14ac:dyDescent="0.25"/>
    <row r="156" ht="36" customHeight="1" x14ac:dyDescent="0.25"/>
    <row r="157" ht="36" customHeight="1" x14ac:dyDescent="0.25"/>
    <row r="158" ht="36" customHeight="1" x14ac:dyDescent="0.25"/>
    <row r="159" ht="36" customHeight="1" x14ac:dyDescent="0.25"/>
    <row r="160" ht="36" customHeight="1" x14ac:dyDescent="0.25"/>
    <row r="161" ht="36" customHeight="1" x14ac:dyDescent="0.25"/>
    <row r="162" ht="36" customHeight="1" x14ac:dyDescent="0.25"/>
    <row r="163" ht="36" customHeight="1" x14ac:dyDescent="0.25"/>
    <row r="164" ht="36" customHeight="1" x14ac:dyDescent="0.25"/>
    <row r="165" ht="36" customHeight="1" x14ac:dyDescent="0.25"/>
    <row r="166" ht="36" customHeight="1" x14ac:dyDescent="0.25"/>
    <row r="167" ht="36" customHeight="1" x14ac:dyDescent="0.25"/>
    <row r="168" ht="36" customHeight="1" x14ac:dyDescent="0.25"/>
    <row r="169" ht="36" customHeight="1" x14ac:dyDescent="0.25"/>
    <row r="170" ht="36" customHeight="1" x14ac:dyDescent="0.25"/>
    <row r="171" ht="36" customHeight="1" x14ac:dyDescent="0.25"/>
    <row r="172" ht="36" customHeight="1" x14ac:dyDescent="0.25"/>
    <row r="173" ht="36" customHeight="1" x14ac:dyDescent="0.25"/>
    <row r="174" ht="36" customHeight="1" x14ac:dyDescent="0.25"/>
    <row r="175" ht="36" customHeight="1" x14ac:dyDescent="0.25"/>
    <row r="176" ht="36" customHeight="1" x14ac:dyDescent="0.25"/>
    <row r="177" ht="36" customHeight="1" x14ac:dyDescent="0.25"/>
    <row r="178" ht="36" customHeight="1" x14ac:dyDescent="0.25"/>
    <row r="179" ht="36" customHeight="1" x14ac:dyDescent="0.25"/>
    <row r="180" ht="36" customHeight="1" x14ac:dyDescent="0.25"/>
    <row r="181" ht="36" customHeight="1" x14ac:dyDescent="0.25"/>
    <row r="182" ht="36" customHeight="1" x14ac:dyDescent="0.25"/>
    <row r="183" ht="36" customHeight="1" x14ac:dyDescent="0.25"/>
    <row r="184" ht="36" customHeight="1" x14ac:dyDescent="0.25"/>
    <row r="185" ht="36" customHeight="1" x14ac:dyDescent="0.25"/>
    <row r="186" ht="36" customHeight="1" x14ac:dyDescent="0.25"/>
    <row r="187" ht="36" customHeight="1" x14ac:dyDescent="0.25"/>
    <row r="188" ht="36" customHeight="1" x14ac:dyDescent="0.25"/>
    <row r="189" ht="36" customHeight="1" x14ac:dyDescent="0.25"/>
    <row r="190" ht="36" customHeight="1" x14ac:dyDescent="0.25"/>
    <row r="191" ht="36" customHeight="1" x14ac:dyDescent="0.25"/>
    <row r="192" ht="36" customHeight="1" x14ac:dyDescent="0.25"/>
    <row r="193" ht="36" customHeight="1" x14ac:dyDescent="0.25"/>
    <row r="194" ht="36" customHeight="1" x14ac:dyDescent="0.25"/>
    <row r="195" ht="36" customHeight="1" x14ac:dyDescent="0.25"/>
    <row r="196" ht="36" customHeight="1" x14ac:dyDescent="0.25"/>
  </sheetData>
  <sheetProtection password="CCF7" sheet="1" objects="1" scenarios="1" formatRows="0" selectLockedCells="1"/>
  <mergeCells count="3">
    <mergeCell ref="B2:Q2"/>
    <mergeCell ref="A3:B3"/>
    <mergeCell ref="B1:E1"/>
  </mergeCells>
  <conditionalFormatting sqref="C5:Q64">
    <cfRule type="expression" dxfId="1" priority="1" stopIfTrue="1">
      <formula>IF(LEN($B5)=0,FALSE,IF(LEN(C5)=0,TRUE,FALSE))</formula>
    </cfRule>
  </conditionalFormatting>
  <dataValidations count="1">
    <dataValidation type="whole" allowBlank="1" showInputMessage="1" showErrorMessage="1" sqref="C5:C104 Q5:Q104">
      <formula1>0</formula1>
      <formula2>9999999</formula2>
    </dataValidation>
  </dataValidations>
  <pageMargins left="0" right="0" top="0" bottom="0.39370078740157483" header="0.31496062992125984" footer="0"/>
  <pageSetup paperSize="9" scale="95" orientation="portrait" r:id="rId1"/>
  <headerFooter>
    <oddFooter>&amp;L&amp;F/&amp;A -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R196"/>
  <sheetViews>
    <sheetView showGridLines="0" showRowColHeaders="0" view="pageBreakPreview" zoomScaleSheetLayoutView="100" workbookViewId="0">
      <pane xSplit="17" ySplit="4" topLeftCell="R5" activePane="bottomRight" state="frozen"/>
      <selection activeCell="F6" sqref="F6"/>
      <selection pane="topRight" activeCell="F6" sqref="F6"/>
      <selection pane="bottomLeft" activeCell="F6" sqref="F6"/>
      <selection pane="bottomRight" activeCell="D8" sqref="D8"/>
    </sheetView>
  </sheetViews>
  <sheetFormatPr defaultColWidth="8.85546875" defaultRowHeight="15" x14ac:dyDescent="0.25"/>
  <cols>
    <col min="1" max="1" width="4.5703125" style="19" customWidth="1"/>
    <col min="2" max="2" width="38.5703125" style="19" customWidth="1"/>
    <col min="3" max="3" width="6.7109375" style="19" customWidth="1"/>
    <col min="4" max="4" width="22.7109375" style="19" customWidth="1"/>
    <col min="5" max="5" width="16.85546875" style="19" customWidth="1"/>
    <col min="6" max="13" width="3.7109375" style="187" hidden="1" customWidth="1"/>
    <col min="14" max="16" width="3.85546875" style="187" hidden="1" customWidth="1"/>
    <col min="17" max="17" width="12" style="19" customWidth="1"/>
    <col min="18" max="27" width="8.28515625" style="19" customWidth="1"/>
    <col min="28" max="16384" width="8.85546875" style="19"/>
  </cols>
  <sheetData>
    <row r="1" spans="1:18" ht="55.5" customHeight="1" x14ac:dyDescent="0.25">
      <c r="B1" s="391" t="s">
        <v>212</v>
      </c>
      <c r="C1" s="391"/>
      <c r="D1" s="391"/>
      <c r="E1" s="391"/>
      <c r="F1" s="181"/>
      <c r="G1" s="181"/>
      <c r="H1" s="181"/>
      <c r="I1" s="181"/>
      <c r="J1" s="181"/>
      <c r="K1" s="181"/>
      <c r="L1" s="181"/>
      <c r="M1" s="181"/>
      <c r="N1" s="181"/>
      <c r="O1" s="181"/>
      <c r="P1" s="181"/>
      <c r="Q1" s="157" t="str">
        <f>ΣΥΝΟΛΙΚΑ!A1</f>
        <v>Ver.5- 26/03/2021</v>
      </c>
    </row>
    <row r="2" spans="1:18" x14ac:dyDescent="0.25">
      <c r="A2" s="93"/>
      <c r="B2" s="386">
        <f>ΣΥΝΟΛΙΚΑ!E4</f>
        <v>0</v>
      </c>
      <c r="C2" s="387"/>
      <c r="D2" s="387"/>
      <c r="E2" s="387"/>
      <c r="F2" s="387"/>
      <c r="G2" s="387"/>
      <c r="H2" s="387"/>
      <c r="I2" s="387"/>
      <c r="J2" s="387"/>
      <c r="K2" s="387"/>
      <c r="L2" s="387"/>
      <c r="M2" s="387"/>
      <c r="N2" s="387"/>
      <c r="O2" s="387"/>
      <c r="P2" s="387"/>
      <c r="Q2" s="388"/>
    </row>
    <row r="3" spans="1:18" ht="24.75" customHeight="1" x14ac:dyDescent="0.25">
      <c r="A3" s="389" t="s">
        <v>151</v>
      </c>
      <c r="B3" s="390"/>
      <c r="C3" s="75"/>
      <c r="D3" s="75"/>
      <c r="E3" s="76" t="s">
        <v>6</v>
      </c>
      <c r="F3" s="182"/>
      <c r="G3" s="182"/>
      <c r="H3" s="182"/>
      <c r="I3" s="182"/>
      <c r="J3" s="182"/>
      <c r="K3" s="182"/>
      <c r="L3" s="182"/>
      <c r="M3" s="182"/>
      <c r="N3" s="182"/>
      <c r="O3" s="182"/>
      <c r="P3" s="182"/>
      <c r="Q3" s="77">
        <f>SUM(Q5:Q104)</f>
        <v>0</v>
      </c>
      <c r="R3" s="78"/>
    </row>
    <row r="4" spans="1:18" ht="54" customHeight="1" x14ac:dyDescent="0.25">
      <c r="A4" s="94" t="s">
        <v>1</v>
      </c>
      <c r="B4" s="94" t="s">
        <v>3</v>
      </c>
      <c r="C4" s="94" t="s">
        <v>4</v>
      </c>
      <c r="D4" s="94" t="s">
        <v>133</v>
      </c>
      <c r="E4" s="94" t="s">
        <v>5</v>
      </c>
      <c r="F4" s="183"/>
      <c r="G4" s="183"/>
      <c r="H4" s="183"/>
      <c r="I4" s="183"/>
      <c r="J4" s="183"/>
      <c r="K4" s="183"/>
      <c r="L4" s="183"/>
      <c r="M4" s="183"/>
      <c r="N4" s="183"/>
      <c r="O4" s="183"/>
      <c r="P4" s="183"/>
      <c r="Q4" s="94" t="s">
        <v>134</v>
      </c>
      <c r="R4" s="95"/>
    </row>
    <row r="5" spans="1:18" ht="38.25" customHeight="1" x14ac:dyDescent="0.25">
      <c r="A5" s="96">
        <v>1</v>
      </c>
      <c r="B5" s="16"/>
      <c r="C5" s="178"/>
      <c r="D5" s="178"/>
      <c r="E5" s="178"/>
      <c r="F5" s="184"/>
      <c r="G5" s="184"/>
      <c r="H5" s="184"/>
      <c r="I5" s="184"/>
      <c r="J5" s="184"/>
      <c r="K5" s="184"/>
      <c r="L5" s="184"/>
      <c r="M5" s="184"/>
      <c r="N5" s="184"/>
      <c r="O5" s="184"/>
      <c r="P5" s="184"/>
      <c r="Q5" s="178"/>
      <c r="R5" s="72"/>
    </row>
    <row r="6" spans="1:18" ht="36" customHeight="1" x14ac:dyDescent="0.25">
      <c r="A6" s="89">
        <v>2</v>
      </c>
      <c r="B6" s="16"/>
      <c r="C6" s="178"/>
      <c r="D6" s="178"/>
      <c r="E6" s="178"/>
      <c r="F6" s="184"/>
      <c r="G6" s="184"/>
      <c r="H6" s="184"/>
      <c r="I6" s="184"/>
      <c r="J6" s="184"/>
      <c r="K6" s="184"/>
      <c r="L6" s="184"/>
      <c r="M6" s="184"/>
      <c r="N6" s="184"/>
      <c r="O6" s="184"/>
      <c r="P6" s="184"/>
      <c r="Q6" s="178"/>
      <c r="R6" s="72"/>
    </row>
    <row r="7" spans="1:18" ht="36" customHeight="1" x14ac:dyDescent="0.25">
      <c r="A7" s="89">
        <v>3</v>
      </c>
      <c r="B7" s="16"/>
      <c r="C7" s="178"/>
      <c r="D7" s="178"/>
      <c r="E7" s="178"/>
      <c r="F7" s="184"/>
      <c r="G7" s="184"/>
      <c r="H7" s="184"/>
      <c r="I7" s="184"/>
      <c r="J7" s="184"/>
      <c r="K7" s="184"/>
      <c r="L7" s="184"/>
      <c r="M7" s="184"/>
      <c r="N7" s="184"/>
      <c r="O7" s="184"/>
      <c r="P7" s="184"/>
      <c r="Q7" s="178"/>
      <c r="R7" s="72"/>
    </row>
    <row r="8" spans="1:18" ht="36" customHeight="1" x14ac:dyDescent="0.25">
      <c r="A8" s="89">
        <v>4</v>
      </c>
      <c r="B8" s="16"/>
      <c r="C8" s="178"/>
      <c r="D8" s="178"/>
      <c r="E8" s="178"/>
      <c r="F8" s="184"/>
      <c r="G8" s="184"/>
      <c r="H8" s="184"/>
      <c r="I8" s="184"/>
      <c r="J8" s="184"/>
      <c r="K8" s="184"/>
      <c r="L8" s="184"/>
      <c r="M8" s="184"/>
      <c r="N8" s="184"/>
      <c r="O8" s="184"/>
      <c r="P8" s="184"/>
      <c r="Q8" s="178"/>
      <c r="R8" s="72"/>
    </row>
    <row r="9" spans="1:18" ht="36" customHeight="1" x14ac:dyDescent="0.25">
      <c r="A9" s="89">
        <v>5</v>
      </c>
      <c r="B9" s="16"/>
      <c r="C9" s="178"/>
      <c r="D9" s="178"/>
      <c r="E9" s="178"/>
      <c r="F9" s="184"/>
      <c r="G9" s="184"/>
      <c r="H9" s="184"/>
      <c r="I9" s="184"/>
      <c r="J9" s="184"/>
      <c r="K9" s="184"/>
      <c r="L9" s="184"/>
      <c r="M9" s="184"/>
      <c r="N9" s="184"/>
      <c r="O9" s="184"/>
      <c r="P9" s="184"/>
      <c r="Q9" s="178"/>
      <c r="R9" s="72"/>
    </row>
    <row r="10" spans="1:18" ht="36" customHeight="1" x14ac:dyDescent="0.25">
      <c r="A10" s="89">
        <v>6</v>
      </c>
      <c r="B10" s="16"/>
      <c r="C10" s="178"/>
      <c r="D10" s="178"/>
      <c r="E10" s="178"/>
      <c r="F10" s="184"/>
      <c r="G10" s="184"/>
      <c r="H10" s="184"/>
      <c r="I10" s="184"/>
      <c r="J10" s="184"/>
      <c r="K10" s="184"/>
      <c r="L10" s="184"/>
      <c r="M10" s="184"/>
      <c r="N10" s="184"/>
      <c r="O10" s="184"/>
      <c r="P10" s="184"/>
      <c r="Q10" s="178"/>
      <c r="R10" s="72"/>
    </row>
    <row r="11" spans="1:18" ht="36" customHeight="1" x14ac:dyDescent="0.25">
      <c r="A11" s="89">
        <v>7</v>
      </c>
      <c r="B11" s="16"/>
      <c r="C11" s="178"/>
      <c r="D11" s="178"/>
      <c r="E11" s="178"/>
      <c r="F11" s="184"/>
      <c r="G11" s="184"/>
      <c r="H11" s="184"/>
      <c r="I11" s="184"/>
      <c r="J11" s="184"/>
      <c r="K11" s="184"/>
      <c r="L11" s="184"/>
      <c r="M11" s="184"/>
      <c r="N11" s="184"/>
      <c r="O11" s="184"/>
      <c r="P11" s="184"/>
      <c r="Q11" s="178"/>
      <c r="R11" s="72"/>
    </row>
    <row r="12" spans="1:18" ht="36" customHeight="1" x14ac:dyDescent="0.25">
      <c r="A12" s="89">
        <v>8</v>
      </c>
      <c r="B12" s="16"/>
      <c r="C12" s="178"/>
      <c r="D12" s="178"/>
      <c r="E12" s="178"/>
      <c r="F12" s="184"/>
      <c r="G12" s="184"/>
      <c r="H12" s="184"/>
      <c r="I12" s="184"/>
      <c r="J12" s="184"/>
      <c r="K12" s="184"/>
      <c r="L12" s="184"/>
      <c r="M12" s="184"/>
      <c r="N12" s="184"/>
      <c r="O12" s="184"/>
      <c r="P12" s="184"/>
      <c r="Q12" s="178"/>
      <c r="R12" s="72"/>
    </row>
    <row r="13" spans="1:18" ht="36" customHeight="1" x14ac:dyDescent="0.25">
      <c r="A13" s="89">
        <v>9</v>
      </c>
      <c r="B13" s="16"/>
      <c r="C13" s="178"/>
      <c r="D13" s="178"/>
      <c r="E13" s="178"/>
      <c r="F13" s="184"/>
      <c r="G13" s="184"/>
      <c r="H13" s="184"/>
      <c r="I13" s="184"/>
      <c r="J13" s="184"/>
      <c r="K13" s="184"/>
      <c r="L13" s="184"/>
      <c r="M13" s="184"/>
      <c r="N13" s="184"/>
      <c r="O13" s="184"/>
      <c r="P13" s="184"/>
      <c r="Q13" s="178"/>
      <c r="R13" s="72"/>
    </row>
    <row r="14" spans="1:18" ht="36" customHeight="1" x14ac:dyDescent="0.25">
      <c r="A14" s="89">
        <v>10</v>
      </c>
      <c r="B14" s="16"/>
      <c r="C14" s="178"/>
      <c r="D14" s="178"/>
      <c r="E14" s="178"/>
      <c r="F14" s="184"/>
      <c r="G14" s="184"/>
      <c r="H14" s="184"/>
      <c r="I14" s="184"/>
      <c r="J14" s="184"/>
      <c r="K14" s="184"/>
      <c r="L14" s="184"/>
      <c r="M14" s="184"/>
      <c r="N14" s="184"/>
      <c r="O14" s="184"/>
      <c r="P14" s="184"/>
      <c r="Q14" s="178"/>
      <c r="R14" s="72"/>
    </row>
    <row r="15" spans="1:18" ht="36" customHeight="1" x14ac:dyDescent="0.25">
      <c r="A15" s="89">
        <v>11</v>
      </c>
      <c r="B15" s="16"/>
      <c r="C15" s="178"/>
      <c r="D15" s="178"/>
      <c r="E15" s="178"/>
      <c r="F15" s="184"/>
      <c r="G15" s="184"/>
      <c r="H15" s="184"/>
      <c r="I15" s="184"/>
      <c r="J15" s="184"/>
      <c r="K15" s="184"/>
      <c r="L15" s="184"/>
      <c r="M15" s="184"/>
      <c r="N15" s="184"/>
      <c r="O15" s="184"/>
      <c r="P15" s="184"/>
      <c r="Q15" s="178"/>
      <c r="R15" s="72"/>
    </row>
    <row r="16" spans="1:18" ht="36" customHeight="1" x14ac:dyDescent="0.25">
      <c r="A16" s="89">
        <v>12</v>
      </c>
      <c r="B16" s="16"/>
      <c r="C16" s="178"/>
      <c r="D16" s="178"/>
      <c r="E16" s="178"/>
      <c r="F16" s="184"/>
      <c r="G16" s="184"/>
      <c r="H16" s="184"/>
      <c r="I16" s="184"/>
      <c r="J16" s="184"/>
      <c r="K16" s="184"/>
      <c r="L16" s="184"/>
      <c r="M16" s="184"/>
      <c r="N16" s="184"/>
      <c r="O16" s="184"/>
      <c r="P16" s="184"/>
      <c r="Q16" s="178"/>
      <c r="R16" s="72"/>
    </row>
    <row r="17" spans="1:18" ht="36" customHeight="1" x14ac:dyDescent="0.25">
      <c r="A17" s="89">
        <v>13</v>
      </c>
      <c r="B17" s="16"/>
      <c r="C17" s="178"/>
      <c r="D17" s="178"/>
      <c r="E17" s="178"/>
      <c r="F17" s="184"/>
      <c r="G17" s="184"/>
      <c r="H17" s="184"/>
      <c r="I17" s="184"/>
      <c r="J17" s="184"/>
      <c r="K17" s="184"/>
      <c r="L17" s="184"/>
      <c r="M17" s="184"/>
      <c r="N17" s="184"/>
      <c r="O17" s="184"/>
      <c r="P17" s="184"/>
      <c r="Q17" s="178"/>
      <c r="R17" s="72"/>
    </row>
    <row r="18" spans="1:18" ht="36" customHeight="1" x14ac:dyDescent="0.25">
      <c r="A18" s="89">
        <v>14</v>
      </c>
      <c r="B18" s="16"/>
      <c r="C18" s="178"/>
      <c r="D18" s="178"/>
      <c r="E18" s="178"/>
      <c r="F18" s="184"/>
      <c r="G18" s="184"/>
      <c r="H18" s="184"/>
      <c r="I18" s="184"/>
      <c r="J18" s="184"/>
      <c r="K18" s="184"/>
      <c r="L18" s="184"/>
      <c r="M18" s="184"/>
      <c r="N18" s="184"/>
      <c r="O18" s="184"/>
      <c r="P18" s="184"/>
      <c r="Q18" s="178"/>
      <c r="R18" s="72"/>
    </row>
    <row r="19" spans="1:18" ht="36" customHeight="1" x14ac:dyDescent="0.25">
      <c r="A19" s="89">
        <v>15</v>
      </c>
      <c r="B19" s="16"/>
      <c r="C19" s="178"/>
      <c r="D19" s="178"/>
      <c r="E19" s="178"/>
      <c r="F19" s="184"/>
      <c r="G19" s="184"/>
      <c r="H19" s="184"/>
      <c r="I19" s="184"/>
      <c r="J19" s="184"/>
      <c r="K19" s="184"/>
      <c r="L19" s="184"/>
      <c r="M19" s="184"/>
      <c r="N19" s="184"/>
      <c r="O19" s="184"/>
      <c r="P19" s="184"/>
      <c r="Q19" s="178"/>
      <c r="R19" s="72"/>
    </row>
    <row r="20" spans="1:18" ht="36" customHeight="1" x14ac:dyDescent="0.25">
      <c r="A20" s="89">
        <v>16</v>
      </c>
      <c r="B20" s="16"/>
      <c r="C20" s="178"/>
      <c r="D20" s="178"/>
      <c r="E20" s="178"/>
      <c r="F20" s="184"/>
      <c r="G20" s="184"/>
      <c r="H20" s="184"/>
      <c r="I20" s="184"/>
      <c r="J20" s="184"/>
      <c r="K20" s="184"/>
      <c r="L20" s="184"/>
      <c r="M20" s="184"/>
      <c r="N20" s="184"/>
      <c r="O20" s="184"/>
      <c r="P20" s="184"/>
      <c r="Q20" s="178"/>
      <c r="R20" s="72"/>
    </row>
    <row r="21" spans="1:18" ht="36" customHeight="1" x14ac:dyDescent="0.25">
      <c r="A21" s="89">
        <v>17</v>
      </c>
      <c r="B21" s="16"/>
      <c r="C21" s="178"/>
      <c r="D21" s="178"/>
      <c r="E21" s="178"/>
      <c r="F21" s="184"/>
      <c r="G21" s="184"/>
      <c r="H21" s="184"/>
      <c r="I21" s="184"/>
      <c r="J21" s="184"/>
      <c r="K21" s="184"/>
      <c r="L21" s="184"/>
      <c r="M21" s="184"/>
      <c r="N21" s="184"/>
      <c r="O21" s="184"/>
      <c r="P21" s="184"/>
      <c r="Q21" s="178"/>
      <c r="R21" s="72"/>
    </row>
    <row r="22" spans="1:18" ht="36" customHeight="1" x14ac:dyDescent="0.25">
      <c r="A22" s="89">
        <v>18</v>
      </c>
      <c r="B22" s="16"/>
      <c r="C22" s="178"/>
      <c r="D22" s="178"/>
      <c r="E22" s="178"/>
      <c r="F22" s="184"/>
      <c r="G22" s="184"/>
      <c r="H22" s="184"/>
      <c r="I22" s="184"/>
      <c r="J22" s="184"/>
      <c r="K22" s="184"/>
      <c r="L22" s="184"/>
      <c r="M22" s="184"/>
      <c r="N22" s="184"/>
      <c r="O22" s="184"/>
      <c r="P22" s="184"/>
      <c r="Q22" s="178"/>
      <c r="R22" s="72"/>
    </row>
    <row r="23" spans="1:18" ht="34.5" customHeight="1" x14ac:dyDescent="0.25">
      <c r="A23" s="89">
        <v>19</v>
      </c>
      <c r="B23" s="16"/>
      <c r="C23" s="178"/>
      <c r="D23" s="178"/>
      <c r="E23" s="178"/>
      <c r="F23" s="184"/>
      <c r="G23" s="184"/>
      <c r="H23" s="184"/>
      <c r="I23" s="184"/>
      <c r="J23" s="184"/>
      <c r="K23" s="184"/>
      <c r="L23" s="184"/>
      <c r="M23" s="184"/>
      <c r="N23" s="184"/>
      <c r="O23" s="184"/>
      <c r="P23" s="184"/>
      <c r="Q23" s="178"/>
      <c r="R23" s="72"/>
    </row>
    <row r="24" spans="1:18" ht="36" customHeight="1" x14ac:dyDescent="0.25">
      <c r="A24" s="89">
        <v>20</v>
      </c>
      <c r="B24" s="16"/>
      <c r="C24" s="178"/>
      <c r="D24" s="178"/>
      <c r="E24" s="178"/>
      <c r="F24" s="184"/>
      <c r="G24" s="184"/>
      <c r="H24" s="184"/>
      <c r="I24" s="184"/>
      <c r="J24" s="184"/>
      <c r="K24" s="184"/>
      <c r="L24" s="184"/>
      <c r="M24" s="184"/>
      <c r="N24" s="184"/>
      <c r="O24" s="184"/>
      <c r="P24" s="184"/>
      <c r="Q24" s="178"/>
      <c r="R24" s="72"/>
    </row>
    <row r="25" spans="1:18" ht="36" customHeight="1" x14ac:dyDescent="0.25">
      <c r="A25" s="89">
        <v>21</v>
      </c>
      <c r="B25" s="16"/>
      <c r="C25" s="178"/>
      <c r="D25" s="178"/>
      <c r="E25" s="178"/>
      <c r="F25" s="184"/>
      <c r="G25" s="184"/>
      <c r="H25" s="184"/>
      <c r="I25" s="184"/>
      <c r="J25" s="184"/>
      <c r="K25" s="184"/>
      <c r="L25" s="184"/>
      <c r="M25" s="184"/>
      <c r="N25" s="184"/>
      <c r="O25" s="184"/>
      <c r="P25" s="184"/>
      <c r="Q25" s="178"/>
      <c r="R25" s="72"/>
    </row>
    <row r="26" spans="1:18" ht="36" customHeight="1" x14ac:dyDescent="0.25">
      <c r="A26" s="89">
        <v>22</v>
      </c>
      <c r="B26" s="16"/>
      <c r="C26" s="178"/>
      <c r="D26" s="178"/>
      <c r="E26" s="178"/>
      <c r="F26" s="184"/>
      <c r="G26" s="184"/>
      <c r="H26" s="184"/>
      <c r="I26" s="184"/>
      <c r="J26" s="184"/>
      <c r="K26" s="184"/>
      <c r="L26" s="184"/>
      <c r="M26" s="184"/>
      <c r="N26" s="184"/>
      <c r="O26" s="184"/>
      <c r="P26" s="184"/>
      <c r="Q26" s="178"/>
      <c r="R26" s="72"/>
    </row>
    <row r="27" spans="1:18" ht="36" customHeight="1" x14ac:dyDescent="0.25">
      <c r="A27" s="89">
        <v>23</v>
      </c>
      <c r="B27" s="16"/>
      <c r="C27" s="178"/>
      <c r="D27" s="178"/>
      <c r="E27" s="178"/>
      <c r="F27" s="184"/>
      <c r="G27" s="184"/>
      <c r="H27" s="184"/>
      <c r="I27" s="184"/>
      <c r="J27" s="184"/>
      <c r="K27" s="184"/>
      <c r="L27" s="184"/>
      <c r="M27" s="184"/>
      <c r="N27" s="184"/>
      <c r="O27" s="184"/>
      <c r="P27" s="184"/>
      <c r="Q27" s="178"/>
      <c r="R27" s="72"/>
    </row>
    <row r="28" spans="1:18" ht="36" customHeight="1" x14ac:dyDescent="0.25">
      <c r="A28" s="89">
        <v>24</v>
      </c>
      <c r="B28" s="16"/>
      <c r="C28" s="178"/>
      <c r="D28" s="178"/>
      <c r="E28" s="178"/>
      <c r="F28" s="184"/>
      <c r="G28" s="184"/>
      <c r="H28" s="184"/>
      <c r="I28" s="184"/>
      <c r="J28" s="184"/>
      <c r="K28" s="184"/>
      <c r="L28" s="184"/>
      <c r="M28" s="184"/>
      <c r="N28" s="184"/>
      <c r="O28" s="184"/>
      <c r="P28" s="184"/>
      <c r="Q28" s="178"/>
      <c r="R28" s="72"/>
    </row>
    <row r="29" spans="1:18" ht="36" customHeight="1" x14ac:dyDescent="0.25">
      <c r="A29" s="89">
        <v>25</v>
      </c>
      <c r="B29" s="16"/>
      <c r="C29" s="178"/>
      <c r="D29" s="178"/>
      <c r="E29" s="178"/>
      <c r="F29" s="184"/>
      <c r="G29" s="184"/>
      <c r="H29" s="184"/>
      <c r="I29" s="184"/>
      <c r="J29" s="184"/>
      <c r="K29" s="184"/>
      <c r="L29" s="184"/>
      <c r="M29" s="184"/>
      <c r="N29" s="184"/>
      <c r="O29" s="184"/>
      <c r="P29" s="184"/>
      <c r="Q29" s="178"/>
      <c r="R29" s="72"/>
    </row>
    <row r="30" spans="1:18" ht="36" customHeight="1" x14ac:dyDescent="0.25">
      <c r="A30" s="89">
        <v>26</v>
      </c>
      <c r="B30" s="16"/>
      <c r="C30" s="178"/>
      <c r="D30" s="178"/>
      <c r="E30" s="178"/>
      <c r="F30" s="184"/>
      <c r="G30" s="184"/>
      <c r="H30" s="184"/>
      <c r="I30" s="184"/>
      <c r="J30" s="184"/>
      <c r="K30" s="184"/>
      <c r="L30" s="184"/>
      <c r="M30" s="184"/>
      <c r="N30" s="184"/>
      <c r="O30" s="184"/>
      <c r="P30" s="184"/>
      <c r="Q30" s="178"/>
      <c r="R30" s="72"/>
    </row>
    <row r="31" spans="1:18" ht="36" customHeight="1" x14ac:dyDescent="0.25">
      <c r="A31" s="89">
        <v>27</v>
      </c>
      <c r="B31" s="16"/>
      <c r="C31" s="178"/>
      <c r="D31" s="178"/>
      <c r="E31" s="178"/>
      <c r="F31" s="184"/>
      <c r="G31" s="184"/>
      <c r="H31" s="184"/>
      <c r="I31" s="184"/>
      <c r="J31" s="184"/>
      <c r="K31" s="184"/>
      <c r="L31" s="184"/>
      <c r="M31" s="184"/>
      <c r="N31" s="184"/>
      <c r="O31" s="184"/>
      <c r="P31" s="184"/>
      <c r="Q31" s="178"/>
      <c r="R31" s="72"/>
    </row>
    <row r="32" spans="1:18" ht="36" customHeight="1" x14ac:dyDescent="0.25">
      <c r="A32" s="89">
        <v>28</v>
      </c>
      <c r="B32" s="16"/>
      <c r="C32" s="178"/>
      <c r="D32" s="178"/>
      <c r="E32" s="178"/>
      <c r="F32" s="184"/>
      <c r="G32" s="184"/>
      <c r="H32" s="184"/>
      <c r="I32" s="184"/>
      <c r="J32" s="184"/>
      <c r="K32" s="184"/>
      <c r="L32" s="184"/>
      <c r="M32" s="184"/>
      <c r="N32" s="184"/>
      <c r="O32" s="184"/>
      <c r="P32" s="184"/>
      <c r="Q32" s="178"/>
      <c r="R32" s="72"/>
    </row>
    <row r="33" spans="1:18" ht="36" customHeight="1" x14ac:dyDescent="0.25">
      <c r="A33" s="89">
        <v>29</v>
      </c>
      <c r="B33" s="16"/>
      <c r="C33" s="178"/>
      <c r="D33" s="178"/>
      <c r="E33" s="178"/>
      <c r="F33" s="184"/>
      <c r="G33" s="184"/>
      <c r="H33" s="184"/>
      <c r="I33" s="184"/>
      <c r="J33" s="184"/>
      <c r="K33" s="184"/>
      <c r="L33" s="184"/>
      <c r="M33" s="184"/>
      <c r="N33" s="184"/>
      <c r="O33" s="184"/>
      <c r="P33" s="184"/>
      <c r="Q33" s="178"/>
      <c r="R33" s="72"/>
    </row>
    <row r="34" spans="1:18" ht="36" customHeight="1" x14ac:dyDescent="0.25">
      <c r="A34" s="89">
        <v>30</v>
      </c>
      <c r="B34" s="16"/>
      <c r="C34" s="178"/>
      <c r="D34" s="178"/>
      <c r="E34" s="178"/>
      <c r="F34" s="184"/>
      <c r="G34" s="184"/>
      <c r="H34" s="184"/>
      <c r="I34" s="184"/>
      <c r="J34" s="184"/>
      <c r="K34" s="184"/>
      <c r="L34" s="184"/>
      <c r="M34" s="184"/>
      <c r="N34" s="184"/>
      <c r="O34" s="184"/>
      <c r="P34" s="184"/>
      <c r="Q34" s="178"/>
      <c r="R34" s="72"/>
    </row>
    <row r="35" spans="1:18" ht="36" customHeight="1" x14ac:dyDescent="0.25">
      <c r="A35" s="89">
        <v>31</v>
      </c>
      <c r="B35" s="16"/>
      <c r="C35" s="178"/>
      <c r="D35" s="178"/>
      <c r="E35" s="178"/>
      <c r="F35" s="184"/>
      <c r="G35" s="184"/>
      <c r="H35" s="184"/>
      <c r="I35" s="184"/>
      <c r="J35" s="184"/>
      <c r="K35" s="184"/>
      <c r="L35" s="184"/>
      <c r="M35" s="184"/>
      <c r="N35" s="184"/>
      <c r="O35" s="184"/>
      <c r="P35" s="184"/>
      <c r="Q35" s="178"/>
      <c r="R35" s="72"/>
    </row>
    <row r="36" spans="1:18" ht="36" customHeight="1" x14ac:dyDescent="0.25">
      <c r="A36" s="89">
        <v>32</v>
      </c>
      <c r="B36" s="16"/>
      <c r="C36" s="178"/>
      <c r="D36" s="178"/>
      <c r="E36" s="178"/>
      <c r="F36" s="184"/>
      <c r="G36" s="184"/>
      <c r="H36" s="184"/>
      <c r="I36" s="184"/>
      <c r="J36" s="184"/>
      <c r="K36" s="184"/>
      <c r="L36" s="184"/>
      <c r="M36" s="184"/>
      <c r="N36" s="184"/>
      <c r="O36" s="184"/>
      <c r="P36" s="184"/>
      <c r="Q36" s="178"/>
      <c r="R36" s="72"/>
    </row>
    <row r="37" spans="1:18" ht="36" customHeight="1" x14ac:dyDescent="0.25">
      <c r="A37" s="89">
        <v>33</v>
      </c>
      <c r="B37" s="16"/>
      <c r="C37" s="178"/>
      <c r="D37" s="178"/>
      <c r="E37" s="178"/>
      <c r="F37" s="184"/>
      <c r="G37" s="184"/>
      <c r="H37" s="184"/>
      <c r="I37" s="184"/>
      <c r="J37" s="184"/>
      <c r="K37" s="184"/>
      <c r="L37" s="184"/>
      <c r="M37" s="184"/>
      <c r="N37" s="184"/>
      <c r="O37" s="184"/>
      <c r="P37" s="184"/>
      <c r="Q37" s="178"/>
      <c r="R37" s="72"/>
    </row>
    <row r="38" spans="1:18" ht="36" customHeight="1" x14ac:dyDescent="0.25">
      <c r="A38" s="89">
        <v>34</v>
      </c>
      <c r="B38" s="16"/>
      <c r="C38" s="178"/>
      <c r="D38" s="178"/>
      <c r="E38" s="178"/>
      <c r="F38" s="184"/>
      <c r="G38" s="184"/>
      <c r="H38" s="184"/>
      <c r="I38" s="184"/>
      <c r="J38" s="184"/>
      <c r="K38" s="184"/>
      <c r="L38" s="184"/>
      <c r="M38" s="184"/>
      <c r="N38" s="184"/>
      <c r="O38" s="184"/>
      <c r="P38" s="184"/>
      <c r="Q38" s="178"/>
      <c r="R38" s="72"/>
    </row>
    <row r="39" spans="1:18" ht="36" customHeight="1" x14ac:dyDescent="0.25">
      <c r="A39" s="89">
        <v>35</v>
      </c>
      <c r="B39" s="16"/>
      <c r="C39" s="178"/>
      <c r="D39" s="178"/>
      <c r="E39" s="178"/>
      <c r="F39" s="184"/>
      <c r="G39" s="184"/>
      <c r="H39" s="184"/>
      <c r="I39" s="184"/>
      <c r="J39" s="184"/>
      <c r="K39" s="184"/>
      <c r="L39" s="184"/>
      <c r="M39" s="184"/>
      <c r="N39" s="184"/>
      <c r="O39" s="184"/>
      <c r="P39" s="184"/>
      <c r="Q39" s="178"/>
      <c r="R39" s="72"/>
    </row>
    <row r="40" spans="1:18" ht="36" customHeight="1" x14ac:dyDescent="0.25">
      <c r="A40" s="89">
        <v>36</v>
      </c>
      <c r="B40" s="16"/>
      <c r="C40" s="178"/>
      <c r="D40" s="178"/>
      <c r="E40" s="178"/>
      <c r="F40" s="184"/>
      <c r="G40" s="184"/>
      <c r="H40" s="184"/>
      <c r="I40" s="184"/>
      <c r="J40" s="184"/>
      <c r="K40" s="184"/>
      <c r="L40" s="184"/>
      <c r="M40" s="184"/>
      <c r="N40" s="184"/>
      <c r="O40" s="184"/>
      <c r="P40" s="184"/>
      <c r="Q40" s="178"/>
      <c r="R40" s="72"/>
    </row>
    <row r="41" spans="1:18" ht="36" customHeight="1" x14ac:dyDescent="0.25">
      <c r="A41" s="89">
        <v>37</v>
      </c>
      <c r="B41" s="16"/>
      <c r="C41" s="178"/>
      <c r="D41" s="178"/>
      <c r="E41" s="178"/>
      <c r="F41" s="184"/>
      <c r="G41" s="184"/>
      <c r="H41" s="184"/>
      <c r="I41" s="184"/>
      <c r="J41" s="184"/>
      <c r="K41" s="184"/>
      <c r="L41" s="184"/>
      <c r="M41" s="184"/>
      <c r="N41" s="184"/>
      <c r="O41" s="184"/>
      <c r="P41" s="184"/>
      <c r="Q41" s="178"/>
      <c r="R41" s="72"/>
    </row>
    <row r="42" spans="1:18" ht="36" customHeight="1" x14ac:dyDescent="0.25">
      <c r="A42" s="89">
        <v>38</v>
      </c>
      <c r="B42" s="16"/>
      <c r="C42" s="178"/>
      <c r="D42" s="178"/>
      <c r="E42" s="178"/>
      <c r="F42" s="184"/>
      <c r="G42" s="184"/>
      <c r="H42" s="184"/>
      <c r="I42" s="184"/>
      <c r="J42" s="184"/>
      <c r="K42" s="184"/>
      <c r="L42" s="184"/>
      <c r="M42" s="184"/>
      <c r="N42" s="184"/>
      <c r="O42" s="184"/>
      <c r="P42" s="184"/>
      <c r="Q42" s="178"/>
      <c r="R42" s="72"/>
    </row>
    <row r="43" spans="1:18" ht="36" customHeight="1" x14ac:dyDescent="0.25">
      <c r="A43" s="89">
        <v>39</v>
      </c>
      <c r="B43" s="16"/>
      <c r="C43" s="178"/>
      <c r="D43" s="178"/>
      <c r="E43" s="178"/>
      <c r="F43" s="184"/>
      <c r="G43" s="184"/>
      <c r="H43" s="184"/>
      <c r="I43" s="184"/>
      <c r="J43" s="184"/>
      <c r="K43" s="184"/>
      <c r="L43" s="184"/>
      <c r="M43" s="184"/>
      <c r="N43" s="184"/>
      <c r="O43" s="184"/>
      <c r="P43" s="184"/>
      <c r="Q43" s="178"/>
      <c r="R43" s="72"/>
    </row>
    <row r="44" spans="1:18" ht="36" customHeight="1" x14ac:dyDescent="0.25">
      <c r="A44" s="89">
        <v>40</v>
      </c>
      <c r="B44" s="16"/>
      <c r="C44" s="178"/>
      <c r="D44" s="178"/>
      <c r="E44" s="178"/>
      <c r="F44" s="184"/>
      <c r="G44" s="184"/>
      <c r="H44" s="184"/>
      <c r="I44" s="184"/>
      <c r="J44" s="184"/>
      <c r="K44" s="184"/>
      <c r="L44" s="184"/>
      <c r="M44" s="184"/>
      <c r="N44" s="184"/>
      <c r="O44" s="184"/>
      <c r="P44" s="184"/>
      <c r="Q44" s="178"/>
      <c r="R44" s="72"/>
    </row>
    <row r="45" spans="1:18" ht="36" customHeight="1" x14ac:dyDescent="0.25">
      <c r="A45" s="89">
        <v>41</v>
      </c>
      <c r="B45" s="16"/>
      <c r="C45" s="178"/>
      <c r="D45" s="178"/>
      <c r="E45" s="178"/>
      <c r="F45" s="184"/>
      <c r="G45" s="184"/>
      <c r="H45" s="184"/>
      <c r="I45" s="184"/>
      <c r="J45" s="184"/>
      <c r="K45" s="184"/>
      <c r="L45" s="184"/>
      <c r="M45" s="184"/>
      <c r="N45" s="184"/>
      <c r="O45" s="184"/>
      <c r="P45" s="184"/>
      <c r="Q45" s="178"/>
      <c r="R45" s="72"/>
    </row>
    <row r="46" spans="1:18" ht="36" customHeight="1" x14ac:dyDescent="0.25">
      <c r="A46" s="89">
        <v>42</v>
      </c>
      <c r="B46" s="16"/>
      <c r="C46" s="178"/>
      <c r="D46" s="178"/>
      <c r="E46" s="178"/>
      <c r="F46" s="184"/>
      <c r="G46" s="184"/>
      <c r="H46" s="184"/>
      <c r="I46" s="184"/>
      <c r="J46" s="184"/>
      <c r="K46" s="184"/>
      <c r="L46" s="184"/>
      <c r="M46" s="184"/>
      <c r="N46" s="184"/>
      <c r="O46" s="184"/>
      <c r="P46" s="184"/>
      <c r="Q46" s="178"/>
      <c r="R46" s="72"/>
    </row>
    <row r="47" spans="1:18" ht="36" customHeight="1" x14ac:dyDescent="0.25">
      <c r="A47" s="89">
        <v>43</v>
      </c>
      <c r="B47" s="16"/>
      <c r="C47" s="178"/>
      <c r="D47" s="178"/>
      <c r="E47" s="178"/>
      <c r="F47" s="184"/>
      <c r="G47" s="184"/>
      <c r="H47" s="184"/>
      <c r="I47" s="184"/>
      <c r="J47" s="184"/>
      <c r="K47" s="184"/>
      <c r="L47" s="184"/>
      <c r="M47" s="184"/>
      <c r="N47" s="184"/>
      <c r="O47" s="184"/>
      <c r="P47" s="184"/>
      <c r="Q47" s="178"/>
      <c r="R47" s="72"/>
    </row>
    <row r="48" spans="1:18" ht="36" customHeight="1" x14ac:dyDescent="0.25">
      <c r="A48" s="89">
        <v>44</v>
      </c>
      <c r="B48" s="16"/>
      <c r="C48" s="178"/>
      <c r="D48" s="178"/>
      <c r="E48" s="178"/>
      <c r="F48" s="184"/>
      <c r="G48" s="184"/>
      <c r="H48" s="184"/>
      <c r="I48" s="184"/>
      <c r="J48" s="184"/>
      <c r="K48" s="184"/>
      <c r="L48" s="184"/>
      <c r="M48" s="184"/>
      <c r="N48" s="184"/>
      <c r="O48" s="184"/>
      <c r="P48" s="184"/>
      <c r="Q48" s="178"/>
      <c r="R48" s="72"/>
    </row>
    <row r="49" spans="1:18" ht="36" customHeight="1" x14ac:dyDescent="0.25">
      <c r="A49" s="89">
        <v>45</v>
      </c>
      <c r="B49" s="16"/>
      <c r="C49" s="178"/>
      <c r="D49" s="178"/>
      <c r="E49" s="178"/>
      <c r="F49" s="184"/>
      <c r="G49" s="184"/>
      <c r="H49" s="184"/>
      <c r="I49" s="184"/>
      <c r="J49" s="184"/>
      <c r="K49" s="184"/>
      <c r="L49" s="184"/>
      <c r="M49" s="184"/>
      <c r="N49" s="184"/>
      <c r="O49" s="184"/>
      <c r="P49" s="184"/>
      <c r="Q49" s="178"/>
      <c r="R49" s="72"/>
    </row>
    <row r="50" spans="1:18" ht="36" customHeight="1" x14ac:dyDescent="0.25">
      <c r="A50" s="89">
        <v>46</v>
      </c>
      <c r="B50" s="16"/>
      <c r="C50" s="178"/>
      <c r="D50" s="178"/>
      <c r="E50" s="178"/>
      <c r="F50" s="184"/>
      <c r="G50" s="184"/>
      <c r="H50" s="184"/>
      <c r="I50" s="184"/>
      <c r="J50" s="184"/>
      <c r="K50" s="184"/>
      <c r="L50" s="184"/>
      <c r="M50" s="184"/>
      <c r="N50" s="184"/>
      <c r="O50" s="184"/>
      <c r="P50" s="184"/>
      <c r="Q50" s="178"/>
      <c r="R50" s="72"/>
    </row>
    <row r="51" spans="1:18" ht="36" customHeight="1" x14ac:dyDescent="0.25">
      <c r="A51" s="89">
        <v>47</v>
      </c>
      <c r="B51" s="16"/>
      <c r="C51" s="178"/>
      <c r="D51" s="178"/>
      <c r="E51" s="178"/>
      <c r="F51" s="184"/>
      <c r="G51" s="184"/>
      <c r="H51" s="184"/>
      <c r="I51" s="184"/>
      <c r="J51" s="184"/>
      <c r="K51" s="184"/>
      <c r="L51" s="184"/>
      <c r="M51" s="184"/>
      <c r="N51" s="184"/>
      <c r="O51" s="184"/>
      <c r="P51" s="184"/>
      <c r="Q51" s="178"/>
      <c r="R51" s="72"/>
    </row>
    <row r="52" spans="1:18" ht="36" customHeight="1" x14ac:dyDescent="0.25">
      <c r="A52" s="89">
        <v>48</v>
      </c>
      <c r="B52" s="16"/>
      <c r="C52" s="178"/>
      <c r="D52" s="178"/>
      <c r="E52" s="178"/>
      <c r="F52" s="184"/>
      <c r="G52" s="184"/>
      <c r="H52" s="184"/>
      <c r="I52" s="184"/>
      <c r="J52" s="184"/>
      <c r="K52" s="184"/>
      <c r="L52" s="184"/>
      <c r="M52" s="184"/>
      <c r="N52" s="184"/>
      <c r="O52" s="184"/>
      <c r="P52" s="184"/>
      <c r="Q52" s="178"/>
      <c r="R52" s="72"/>
    </row>
    <row r="53" spans="1:18" ht="36" customHeight="1" x14ac:dyDescent="0.25">
      <c r="A53" s="89">
        <v>49</v>
      </c>
      <c r="B53" s="16"/>
      <c r="C53" s="178"/>
      <c r="D53" s="178"/>
      <c r="E53" s="178"/>
      <c r="F53" s="184"/>
      <c r="G53" s="184"/>
      <c r="H53" s="184"/>
      <c r="I53" s="184"/>
      <c r="J53" s="184"/>
      <c r="K53" s="184"/>
      <c r="L53" s="184"/>
      <c r="M53" s="184"/>
      <c r="N53" s="184"/>
      <c r="O53" s="184"/>
      <c r="P53" s="184"/>
      <c r="Q53" s="178"/>
      <c r="R53" s="72"/>
    </row>
    <row r="54" spans="1:18" ht="36" customHeight="1" x14ac:dyDescent="0.25">
      <c r="A54" s="89">
        <v>50</v>
      </c>
      <c r="B54" s="16"/>
      <c r="C54" s="178"/>
      <c r="D54" s="178"/>
      <c r="E54" s="178"/>
      <c r="F54" s="184"/>
      <c r="G54" s="184"/>
      <c r="H54" s="184"/>
      <c r="I54" s="184"/>
      <c r="J54" s="184"/>
      <c r="K54" s="184"/>
      <c r="L54" s="184"/>
      <c r="M54" s="184"/>
      <c r="N54" s="184"/>
      <c r="O54" s="184"/>
      <c r="P54" s="184"/>
      <c r="Q54" s="178"/>
      <c r="R54" s="72"/>
    </row>
    <row r="55" spans="1:18" ht="36" customHeight="1" x14ac:dyDescent="0.25">
      <c r="A55" s="89">
        <v>51</v>
      </c>
      <c r="B55" s="16"/>
      <c r="C55" s="178"/>
      <c r="D55" s="178"/>
      <c r="E55" s="178"/>
      <c r="F55" s="184"/>
      <c r="G55" s="184"/>
      <c r="H55" s="184"/>
      <c r="I55" s="184"/>
      <c r="J55" s="184"/>
      <c r="K55" s="184"/>
      <c r="L55" s="184"/>
      <c r="M55" s="184"/>
      <c r="N55" s="184"/>
      <c r="O55" s="184"/>
      <c r="P55" s="184"/>
      <c r="Q55" s="178"/>
      <c r="R55" s="72"/>
    </row>
    <row r="56" spans="1:18" ht="36" customHeight="1" x14ac:dyDescent="0.25">
      <c r="A56" s="89">
        <v>52</v>
      </c>
      <c r="B56" s="16"/>
      <c r="C56" s="178"/>
      <c r="D56" s="178"/>
      <c r="E56" s="178"/>
      <c r="F56" s="184"/>
      <c r="G56" s="184"/>
      <c r="H56" s="184"/>
      <c r="I56" s="184"/>
      <c r="J56" s="184"/>
      <c r="K56" s="184"/>
      <c r="L56" s="184"/>
      <c r="M56" s="184"/>
      <c r="N56" s="184"/>
      <c r="O56" s="184"/>
      <c r="P56" s="184"/>
      <c r="Q56" s="178"/>
      <c r="R56" s="72"/>
    </row>
    <row r="57" spans="1:18" ht="36" customHeight="1" x14ac:dyDescent="0.25">
      <c r="A57" s="89">
        <v>53</v>
      </c>
      <c r="B57" s="16"/>
      <c r="C57" s="178"/>
      <c r="D57" s="178"/>
      <c r="E57" s="178"/>
      <c r="F57" s="184"/>
      <c r="G57" s="184"/>
      <c r="H57" s="184"/>
      <c r="I57" s="184"/>
      <c r="J57" s="184"/>
      <c r="K57" s="184"/>
      <c r="L57" s="184"/>
      <c r="M57" s="184"/>
      <c r="N57" s="184"/>
      <c r="O57" s="184"/>
      <c r="P57" s="184"/>
      <c r="Q57" s="178"/>
      <c r="R57" s="72"/>
    </row>
    <row r="58" spans="1:18" ht="36" customHeight="1" x14ac:dyDescent="0.25">
      <c r="A58" s="89">
        <v>54</v>
      </c>
      <c r="B58" s="16"/>
      <c r="C58" s="178"/>
      <c r="D58" s="178"/>
      <c r="E58" s="178"/>
      <c r="F58" s="184"/>
      <c r="G58" s="184"/>
      <c r="H58" s="184"/>
      <c r="I58" s="184"/>
      <c r="J58" s="184"/>
      <c r="K58" s="184"/>
      <c r="L58" s="184"/>
      <c r="M58" s="184"/>
      <c r="N58" s="184"/>
      <c r="O58" s="184"/>
      <c r="P58" s="184"/>
      <c r="Q58" s="178"/>
      <c r="R58" s="72"/>
    </row>
    <row r="59" spans="1:18" ht="36" customHeight="1" x14ac:dyDescent="0.25">
      <c r="A59" s="89">
        <v>55</v>
      </c>
      <c r="B59" s="16"/>
      <c r="C59" s="178"/>
      <c r="D59" s="178"/>
      <c r="E59" s="178"/>
      <c r="F59" s="184"/>
      <c r="G59" s="184"/>
      <c r="H59" s="184"/>
      <c r="I59" s="184"/>
      <c r="J59" s="184"/>
      <c r="K59" s="184"/>
      <c r="L59" s="184"/>
      <c r="M59" s="184"/>
      <c r="N59" s="184"/>
      <c r="O59" s="184"/>
      <c r="P59" s="184"/>
      <c r="Q59" s="178"/>
      <c r="R59" s="72"/>
    </row>
    <row r="60" spans="1:18" ht="36" customHeight="1" x14ac:dyDescent="0.25">
      <c r="A60" s="89">
        <v>56</v>
      </c>
      <c r="B60" s="16"/>
      <c r="C60" s="178"/>
      <c r="D60" s="178"/>
      <c r="E60" s="178"/>
      <c r="F60" s="184"/>
      <c r="G60" s="184"/>
      <c r="H60" s="184"/>
      <c r="I60" s="184"/>
      <c r="J60" s="184"/>
      <c r="K60" s="184"/>
      <c r="L60" s="184"/>
      <c r="M60" s="184"/>
      <c r="N60" s="184"/>
      <c r="O60" s="184"/>
      <c r="P60" s="184"/>
      <c r="Q60" s="178"/>
      <c r="R60" s="72"/>
    </row>
    <row r="61" spans="1:18" ht="36" customHeight="1" x14ac:dyDescent="0.25">
      <c r="A61" s="89">
        <v>57</v>
      </c>
      <c r="B61" s="16"/>
      <c r="C61" s="178"/>
      <c r="D61" s="178"/>
      <c r="E61" s="178"/>
      <c r="F61" s="184"/>
      <c r="G61" s="184"/>
      <c r="H61" s="184"/>
      <c r="I61" s="184"/>
      <c r="J61" s="184"/>
      <c r="K61" s="184"/>
      <c r="L61" s="184"/>
      <c r="M61" s="184"/>
      <c r="N61" s="184"/>
      <c r="O61" s="184"/>
      <c r="P61" s="184"/>
      <c r="Q61" s="178"/>
      <c r="R61" s="72"/>
    </row>
    <row r="62" spans="1:18" ht="36" customHeight="1" x14ac:dyDescent="0.25">
      <c r="A62" s="89">
        <v>58</v>
      </c>
      <c r="B62" s="16"/>
      <c r="C62" s="178"/>
      <c r="D62" s="178"/>
      <c r="E62" s="178"/>
      <c r="F62" s="184"/>
      <c r="G62" s="184"/>
      <c r="H62" s="184"/>
      <c r="I62" s="184"/>
      <c r="J62" s="184"/>
      <c r="K62" s="184"/>
      <c r="L62" s="184"/>
      <c r="M62" s="184"/>
      <c r="N62" s="184"/>
      <c r="O62" s="184"/>
      <c r="P62" s="184"/>
      <c r="Q62" s="178"/>
      <c r="R62" s="72"/>
    </row>
    <row r="63" spans="1:18" ht="36" customHeight="1" x14ac:dyDescent="0.25">
      <c r="A63" s="89">
        <v>59</v>
      </c>
      <c r="B63" s="16"/>
      <c r="C63" s="178"/>
      <c r="D63" s="178"/>
      <c r="E63" s="178"/>
      <c r="F63" s="184"/>
      <c r="G63" s="184"/>
      <c r="H63" s="184"/>
      <c r="I63" s="184"/>
      <c r="J63" s="184"/>
      <c r="K63" s="184"/>
      <c r="L63" s="184"/>
      <c r="M63" s="184"/>
      <c r="N63" s="184"/>
      <c r="O63" s="184"/>
      <c r="P63" s="184"/>
      <c r="Q63" s="178"/>
      <c r="R63" s="72"/>
    </row>
    <row r="64" spans="1:18" ht="36" customHeight="1" x14ac:dyDescent="0.25">
      <c r="A64" s="89">
        <v>60</v>
      </c>
      <c r="B64" s="16"/>
      <c r="C64" s="178"/>
      <c r="D64" s="178"/>
      <c r="E64" s="178"/>
      <c r="F64" s="184"/>
      <c r="G64" s="184"/>
      <c r="H64" s="184"/>
      <c r="I64" s="184"/>
      <c r="J64" s="184"/>
      <c r="K64" s="184"/>
      <c r="L64" s="184"/>
      <c r="M64" s="184"/>
      <c r="N64" s="184"/>
      <c r="O64" s="184"/>
      <c r="P64" s="184"/>
      <c r="Q64" s="178"/>
      <c r="R64" s="72"/>
    </row>
    <row r="65" spans="1:18" ht="36" customHeight="1" x14ac:dyDescent="0.25">
      <c r="A65" s="89">
        <v>61</v>
      </c>
      <c r="B65" s="11"/>
      <c r="C65" s="11"/>
      <c r="D65" s="97"/>
      <c r="E65" s="97"/>
      <c r="F65" s="185"/>
      <c r="G65" s="185"/>
      <c r="H65" s="185"/>
      <c r="I65" s="185"/>
      <c r="J65" s="185"/>
      <c r="K65" s="185"/>
      <c r="L65" s="185"/>
      <c r="M65" s="185"/>
      <c r="N65" s="185"/>
      <c r="O65" s="185"/>
      <c r="P65" s="185"/>
      <c r="Q65" s="13"/>
      <c r="R65" s="72"/>
    </row>
    <row r="66" spans="1:18" ht="36" customHeight="1" x14ac:dyDescent="0.25">
      <c r="A66" s="89">
        <v>62</v>
      </c>
      <c r="B66" s="11"/>
      <c r="C66" s="11"/>
      <c r="D66" s="97"/>
      <c r="E66" s="97"/>
      <c r="F66" s="185"/>
      <c r="G66" s="185"/>
      <c r="H66" s="185"/>
      <c r="I66" s="185"/>
      <c r="J66" s="185"/>
      <c r="K66" s="185"/>
      <c r="L66" s="185"/>
      <c r="M66" s="185"/>
      <c r="N66" s="185"/>
      <c r="O66" s="185"/>
      <c r="P66" s="185"/>
      <c r="Q66" s="13"/>
      <c r="R66" s="72"/>
    </row>
    <row r="67" spans="1:18" ht="36" customHeight="1" x14ac:dyDescent="0.25">
      <c r="A67" s="89">
        <v>63</v>
      </c>
      <c r="B67" s="11"/>
      <c r="C67" s="11"/>
      <c r="D67" s="97"/>
      <c r="E67" s="97"/>
      <c r="F67" s="185"/>
      <c r="G67" s="185"/>
      <c r="H67" s="185"/>
      <c r="I67" s="185"/>
      <c r="J67" s="185"/>
      <c r="K67" s="185"/>
      <c r="L67" s="185"/>
      <c r="M67" s="185"/>
      <c r="N67" s="185"/>
      <c r="O67" s="185"/>
      <c r="P67" s="185"/>
      <c r="Q67" s="13"/>
      <c r="R67" s="72"/>
    </row>
    <row r="68" spans="1:18" ht="36" customHeight="1" x14ac:dyDescent="0.25">
      <c r="A68" s="89">
        <v>64</v>
      </c>
      <c r="B68" s="11"/>
      <c r="C68" s="11"/>
      <c r="D68" s="97"/>
      <c r="E68" s="97"/>
      <c r="F68" s="185"/>
      <c r="G68" s="185"/>
      <c r="H68" s="185"/>
      <c r="I68" s="185"/>
      <c r="J68" s="185"/>
      <c r="K68" s="185"/>
      <c r="L68" s="185"/>
      <c r="M68" s="185"/>
      <c r="N68" s="185"/>
      <c r="O68" s="185"/>
      <c r="P68" s="185"/>
      <c r="Q68" s="13"/>
      <c r="R68" s="72"/>
    </row>
    <row r="69" spans="1:18" ht="36" customHeight="1" x14ac:dyDescent="0.25">
      <c r="A69" s="89">
        <v>65</v>
      </c>
      <c r="B69" s="11"/>
      <c r="C69" s="11"/>
      <c r="D69" s="97"/>
      <c r="E69" s="97"/>
      <c r="F69" s="185"/>
      <c r="G69" s="185"/>
      <c r="H69" s="185"/>
      <c r="I69" s="185"/>
      <c r="J69" s="185"/>
      <c r="K69" s="185"/>
      <c r="L69" s="185"/>
      <c r="M69" s="185"/>
      <c r="N69" s="185"/>
      <c r="O69" s="185"/>
      <c r="P69" s="185"/>
      <c r="Q69" s="13"/>
      <c r="R69" s="72"/>
    </row>
    <row r="70" spans="1:18" ht="36" customHeight="1" x14ac:dyDescent="0.25">
      <c r="A70" s="89">
        <v>66</v>
      </c>
      <c r="B70" s="11"/>
      <c r="C70" s="11"/>
      <c r="D70" s="97"/>
      <c r="E70" s="97"/>
      <c r="F70" s="185"/>
      <c r="G70" s="185"/>
      <c r="H70" s="185"/>
      <c r="I70" s="185"/>
      <c r="J70" s="185"/>
      <c r="K70" s="185"/>
      <c r="L70" s="185"/>
      <c r="M70" s="185"/>
      <c r="N70" s="185"/>
      <c r="O70" s="185"/>
      <c r="P70" s="185"/>
      <c r="Q70" s="13"/>
      <c r="R70" s="72"/>
    </row>
    <row r="71" spans="1:18" ht="36" customHeight="1" x14ac:dyDescent="0.25">
      <c r="A71" s="89">
        <v>67</v>
      </c>
      <c r="B71" s="11"/>
      <c r="C71" s="11"/>
      <c r="D71" s="97"/>
      <c r="E71" s="97"/>
      <c r="F71" s="185"/>
      <c r="G71" s="185"/>
      <c r="H71" s="185"/>
      <c r="I71" s="185"/>
      <c r="J71" s="185"/>
      <c r="K71" s="185"/>
      <c r="L71" s="185"/>
      <c r="M71" s="185"/>
      <c r="N71" s="185"/>
      <c r="O71" s="185"/>
      <c r="P71" s="185"/>
      <c r="Q71" s="13"/>
      <c r="R71" s="72"/>
    </row>
    <row r="72" spans="1:18" ht="36" customHeight="1" x14ac:dyDescent="0.25">
      <c r="A72" s="89">
        <v>68</v>
      </c>
      <c r="B72" s="11"/>
      <c r="C72" s="11"/>
      <c r="D72" s="97"/>
      <c r="E72" s="97"/>
      <c r="F72" s="185"/>
      <c r="G72" s="185"/>
      <c r="H72" s="185"/>
      <c r="I72" s="185"/>
      <c r="J72" s="185"/>
      <c r="K72" s="185"/>
      <c r="L72" s="185"/>
      <c r="M72" s="185"/>
      <c r="N72" s="185"/>
      <c r="O72" s="185"/>
      <c r="P72" s="185"/>
      <c r="Q72" s="13"/>
      <c r="R72" s="72"/>
    </row>
    <row r="73" spans="1:18" ht="36" customHeight="1" x14ac:dyDescent="0.25">
      <c r="A73" s="89">
        <v>69</v>
      </c>
      <c r="B73" s="11"/>
      <c r="C73" s="11"/>
      <c r="D73" s="97"/>
      <c r="E73" s="97"/>
      <c r="F73" s="185"/>
      <c r="G73" s="185"/>
      <c r="H73" s="185"/>
      <c r="I73" s="185"/>
      <c r="J73" s="185"/>
      <c r="K73" s="185"/>
      <c r="L73" s="185"/>
      <c r="M73" s="185"/>
      <c r="N73" s="185"/>
      <c r="O73" s="185"/>
      <c r="P73" s="185"/>
      <c r="Q73" s="13"/>
      <c r="R73" s="72"/>
    </row>
    <row r="74" spans="1:18" ht="36" customHeight="1" x14ac:dyDescent="0.25">
      <c r="A74" s="89">
        <v>70</v>
      </c>
      <c r="B74" s="11"/>
      <c r="C74" s="11"/>
      <c r="D74" s="97"/>
      <c r="E74" s="97"/>
      <c r="F74" s="185"/>
      <c r="G74" s="185"/>
      <c r="H74" s="185"/>
      <c r="I74" s="185"/>
      <c r="J74" s="185"/>
      <c r="K74" s="185"/>
      <c r="L74" s="185"/>
      <c r="M74" s="185"/>
      <c r="N74" s="185"/>
      <c r="O74" s="185"/>
      <c r="P74" s="185"/>
      <c r="Q74" s="13"/>
      <c r="R74" s="72"/>
    </row>
    <row r="75" spans="1:18" ht="36" customHeight="1" x14ac:dyDescent="0.25">
      <c r="A75" s="89">
        <v>71</v>
      </c>
      <c r="B75" s="11"/>
      <c r="C75" s="11"/>
      <c r="D75" s="97"/>
      <c r="E75" s="97"/>
      <c r="F75" s="185"/>
      <c r="G75" s="185"/>
      <c r="H75" s="185"/>
      <c r="I75" s="185"/>
      <c r="J75" s="185"/>
      <c r="K75" s="185"/>
      <c r="L75" s="185"/>
      <c r="M75" s="185"/>
      <c r="N75" s="185"/>
      <c r="O75" s="185"/>
      <c r="P75" s="185"/>
      <c r="Q75" s="13"/>
      <c r="R75" s="72"/>
    </row>
    <row r="76" spans="1:18" ht="36" customHeight="1" x14ac:dyDescent="0.25">
      <c r="A76" s="89">
        <v>72</v>
      </c>
      <c r="B76" s="11"/>
      <c r="C76" s="11"/>
      <c r="D76" s="97"/>
      <c r="E76" s="97"/>
      <c r="F76" s="185"/>
      <c r="G76" s="185"/>
      <c r="H76" s="185"/>
      <c r="I76" s="185"/>
      <c r="J76" s="185"/>
      <c r="K76" s="185"/>
      <c r="L76" s="185"/>
      <c r="M76" s="185"/>
      <c r="N76" s="185"/>
      <c r="O76" s="185"/>
      <c r="P76" s="185"/>
      <c r="Q76" s="13"/>
      <c r="R76" s="72"/>
    </row>
    <row r="77" spans="1:18" ht="36" customHeight="1" x14ac:dyDescent="0.25">
      <c r="A77" s="89">
        <v>73</v>
      </c>
      <c r="B77" s="11"/>
      <c r="C77" s="11"/>
      <c r="D77" s="97"/>
      <c r="E77" s="97"/>
      <c r="F77" s="185"/>
      <c r="G77" s="185"/>
      <c r="H77" s="185"/>
      <c r="I77" s="185"/>
      <c r="J77" s="185"/>
      <c r="K77" s="185"/>
      <c r="L77" s="185"/>
      <c r="M77" s="185"/>
      <c r="N77" s="185"/>
      <c r="O77" s="185"/>
      <c r="P77" s="185"/>
      <c r="Q77" s="13"/>
      <c r="R77" s="72"/>
    </row>
    <row r="78" spans="1:18" ht="36" customHeight="1" x14ac:dyDescent="0.25">
      <c r="A78" s="89">
        <v>74</v>
      </c>
      <c r="B78" s="11"/>
      <c r="C78" s="11"/>
      <c r="D78" s="97"/>
      <c r="E78" s="97"/>
      <c r="F78" s="185"/>
      <c r="G78" s="185"/>
      <c r="H78" s="185"/>
      <c r="I78" s="185"/>
      <c r="J78" s="185"/>
      <c r="K78" s="185"/>
      <c r="L78" s="185"/>
      <c r="M78" s="185"/>
      <c r="N78" s="185"/>
      <c r="O78" s="185"/>
      <c r="P78" s="185"/>
      <c r="Q78" s="13"/>
      <c r="R78" s="72"/>
    </row>
    <row r="79" spans="1:18" ht="36" customHeight="1" x14ac:dyDescent="0.25">
      <c r="A79" s="89">
        <v>75</v>
      </c>
      <c r="B79" s="11"/>
      <c r="C79" s="11"/>
      <c r="D79" s="97"/>
      <c r="E79" s="97"/>
      <c r="F79" s="185"/>
      <c r="G79" s="185"/>
      <c r="H79" s="185"/>
      <c r="I79" s="185"/>
      <c r="J79" s="185"/>
      <c r="K79" s="185"/>
      <c r="L79" s="185"/>
      <c r="M79" s="185"/>
      <c r="N79" s="185"/>
      <c r="O79" s="185"/>
      <c r="P79" s="185"/>
      <c r="Q79" s="13"/>
      <c r="R79" s="72"/>
    </row>
    <row r="80" spans="1:18" ht="36" customHeight="1" x14ac:dyDescent="0.25">
      <c r="A80" s="89">
        <v>76</v>
      </c>
      <c r="B80" s="11"/>
      <c r="C80" s="11"/>
      <c r="D80" s="97"/>
      <c r="E80" s="97"/>
      <c r="F80" s="185"/>
      <c r="G80" s="185"/>
      <c r="H80" s="185"/>
      <c r="I80" s="185"/>
      <c r="J80" s="185"/>
      <c r="K80" s="185"/>
      <c r="L80" s="185"/>
      <c r="M80" s="185"/>
      <c r="N80" s="185"/>
      <c r="O80" s="185"/>
      <c r="P80" s="185"/>
      <c r="Q80" s="13"/>
      <c r="R80" s="72"/>
    </row>
    <row r="81" spans="1:18" ht="36" customHeight="1" x14ac:dyDescent="0.25">
      <c r="A81" s="89">
        <v>77</v>
      </c>
      <c r="B81" s="11"/>
      <c r="C81" s="11"/>
      <c r="D81" s="97"/>
      <c r="E81" s="97"/>
      <c r="F81" s="185"/>
      <c r="G81" s="185"/>
      <c r="H81" s="185"/>
      <c r="I81" s="185"/>
      <c r="J81" s="185"/>
      <c r="K81" s="185"/>
      <c r="L81" s="185"/>
      <c r="M81" s="185"/>
      <c r="N81" s="185"/>
      <c r="O81" s="185"/>
      <c r="P81" s="185"/>
      <c r="Q81" s="13"/>
      <c r="R81" s="72"/>
    </row>
    <row r="82" spans="1:18" ht="36" customHeight="1" x14ac:dyDescent="0.25">
      <c r="A82" s="89">
        <v>78</v>
      </c>
      <c r="B82" s="11"/>
      <c r="C82" s="11"/>
      <c r="D82" s="97"/>
      <c r="E82" s="97"/>
      <c r="F82" s="185"/>
      <c r="G82" s="185"/>
      <c r="H82" s="185"/>
      <c r="I82" s="185"/>
      <c r="J82" s="185"/>
      <c r="K82" s="185"/>
      <c r="L82" s="185"/>
      <c r="M82" s="185"/>
      <c r="N82" s="185"/>
      <c r="O82" s="185"/>
      <c r="P82" s="185"/>
      <c r="Q82" s="13"/>
      <c r="R82" s="72"/>
    </row>
    <row r="83" spans="1:18" ht="36" customHeight="1" x14ac:dyDescent="0.25">
      <c r="A83" s="89">
        <v>79</v>
      </c>
      <c r="B83" s="11"/>
      <c r="C83" s="11"/>
      <c r="D83" s="97"/>
      <c r="E83" s="97"/>
      <c r="F83" s="185"/>
      <c r="G83" s="185"/>
      <c r="H83" s="185"/>
      <c r="I83" s="185"/>
      <c r="J83" s="185"/>
      <c r="K83" s="185"/>
      <c r="L83" s="185"/>
      <c r="M83" s="185"/>
      <c r="N83" s="185"/>
      <c r="O83" s="185"/>
      <c r="P83" s="185"/>
      <c r="Q83" s="13"/>
      <c r="R83" s="72"/>
    </row>
    <row r="84" spans="1:18" ht="36" customHeight="1" x14ac:dyDescent="0.25">
      <c r="A84" s="89">
        <v>80</v>
      </c>
      <c r="B84" s="11"/>
      <c r="C84" s="11"/>
      <c r="D84" s="97"/>
      <c r="E84" s="97"/>
      <c r="F84" s="185"/>
      <c r="G84" s="185"/>
      <c r="H84" s="185"/>
      <c r="I84" s="185"/>
      <c r="J84" s="185"/>
      <c r="K84" s="185"/>
      <c r="L84" s="185"/>
      <c r="M84" s="185"/>
      <c r="N84" s="185"/>
      <c r="O84" s="185"/>
      <c r="P84" s="185"/>
      <c r="Q84" s="13"/>
      <c r="R84" s="72"/>
    </row>
    <row r="85" spans="1:18" ht="36" customHeight="1" x14ac:dyDescent="0.25">
      <c r="A85" s="89">
        <v>81</v>
      </c>
      <c r="B85" s="11"/>
      <c r="C85" s="11"/>
      <c r="D85" s="97"/>
      <c r="E85" s="97"/>
      <c r="F85" s="185"/>
      <c r="G85" s="185"/>
      <c r="H85" s="185"/>
      <c r="I85" s="185"/>
      <c r="J85" s="185"/>
      <c r="K85" s="185"/>
      <c r="L85" s="185"/>
      <c r="M85" s="185"/>
      <c r="N85" s="185"/>
      <c r="O85" s="185"/>
      <c r="P85" s="185"/>
      <c r="Q85" s="13"/>
      <c r="R85" s="72"/>
    </row>
    <row r="86" spans="1:18" ht="36" customHeight="1" x14ac:dyDescent="0.25">
      <c r="A86" s="89">
        <v>82</v>
      </c>
      <c r="B86" s="11"/>
      <c r="C86" s="11"/>
      <c r="D86" s="97"/>
      <c r="E86" s="97"/>
      <c r="F86" s="185"/>
      <c r="G86" s="185"/>
      <c r="H86" s="185"/>
      <c r="I86" s="185"/>
      <c r="J86" s="185"/>
      <c r="K86" s="185"/>
      <c r="L86" s="185"/>
      <c r="M86" s="185"/>
      <c r="N86" s="185"/>
      <c r="O86" s="185"/>
      <c r="P86" s="185"/>
      <c r="Q86" s="13"/>
      <c r="R86" s="72"/>
    </row>
    <row r="87" spans="1:18" ht="36" customHeight="1" x14ac:dyDescent="0.25">
      <c r="A87" s="89">
        <v>83</v>
      </c>
      <c r="B87" s="11"/>
      <c r="C87" s="11"/>
      <c r="D87" s="97"/>
      <c r="E87" s="97"/>
      <c r="F87" s="185"/>
      <c r="G87" s="185"/>
      <c r="H87" s="185"/>
      <c r="I87" s="185"/>
      <c r="J87" s="185"/>
      <c r="K87" s="185"/>
      <c r="L87" s="185"/>
      <c r="M87" s="185"/>
      <c r="N87" s="185"/>
      <c r="O87" s="185"/>
      <c r="P87" s="185"/>
      <c r="Q87" s="13"/>
      <c r="R87" s="72"/>
    </row>
    <row r="88" spans="1:18" ht="36" customHeight="1" x14ac:dyDescent="0.25">
      <c r="A88" s="89">
        <v>84</v>
      </c>
      <c r="B88" s="11"/>
      <c r="C88" s="11"/>
      <c r="D88" s="97"/>
      <c r="E88" s="97"/>
      <c r="F88" s="185"/>
      <c r="G88" s="185"/>
      <c r="H88" s="185"/>
      <c r="I88" s="185"/>
      <c r="J88" s="185"/>
      <c r="K88" s="185"/>
      <c r="L88" s="185"/>
      <c r="M88" s="185"/>
      <c r="N88" s="185"/>
      <c r="O88" s="185"/>
      <c r="P88" s="185"/>
      <c r="Q88" s="13"/>
      <c r="R88" s="72"/>
    </row>
    <row r="89" spans="1:18" ht="36" customHeight="1" x14ac:dyDescent="0.25">
      <c r="A89" s="89">
        <v>85</v>
      </c>
      <c r="B89" s="11"/>
      <c r="C89" s="11"/>
      <c r="D89" s="97"/>
      <c r="E89" s="97"/>
      <c r="F89" s="185"/>
      <c r="G89" s="185"/>
      <c r="H89" s="185"/>
      <c r="I89" s="185"/>
      <c r="J89" s="185"/>
      <c r="K89" s="185"/>
      <c r="L89" s="185"/>
      <c r="M89" s="185"/>
      <c r="N89" s="185"/>
      <c r="O89" s="185"/>
      <c r="P89" s="185"/>
      <c r="Q89" s="13"/>
      <c r="R89" s="72"/>
    </row>
    <row r="90" spans="1:18" ht="36" customHeight="1" x14ac:dyDescent="0.25">
      <c r="A90" s="89">
        <v>86</v>
      </c>
      <c r="B90" s="11"/>
      <c r="C90" s="11"/>
      <c r="D90" s="97"/>
      <c r="E90" s="97"/>
      <c r="F90" s="185"/>
      <c r="G90" s="185"/>
      <c r="H90" s="185"/>
      <c r="I90" s="185"/>
      <c r="J90" s="185"/>
      <c r="K90" s="185"/>
      <c r="L90" s="185"/>
      <c r="M90" s="185"/>
      <c r="N90" s="185"/>
      <c r="O90" s="185"/>
      <c r="P90" s="185"/>
      <c r="Q90" s="13"/>
      <c r="R90" s="72"/>
    </row>
    <row r="91" spans="1:18" ht="36" customHeight="1" x14ac:dyDescent="0.25">
      <c r="A91" s="89">
        <v>87</v>
      </c>
      <c r="B91" s="11"/>
      <c r="C91" s="11"/>
      <c r="D91" s="97"/>
      <c r="E91" s="97"/>
      <c r="F91" s="185"/>
      <c r="G91" s="185"/>
      <c r="H91" s="185"/>
      <c r="I91" s="185"/>
      <c r="J91" s="185"/>
      <c r="K91" s="185"/>
      <c r="L91" s="185"/>
      <c r="M91" s="185"/>
      <c r="N91" s="185"/>
      <c r="O91" s="185"/>
      <c r="P91" s="185"/>
      <c r="Q91" s="13"/>
      <c r="R91" s="72"/>
    </row>
    <row r="92" spans="1:18" ht="36" customHeight="1" x14ac:dyDescent="0.25">
      <c r="A92" s="89">
        <v>88</v>
      </c>
      <c r="B92" s="11"/>
      <c r="C92" s="11"/>
      <c r="D92" s="97"/>
      <c r="E92" s="97"/>
      <c r="F92" s="185"/>
      <c r="G92" s="185"/>
      <c r="H92" s="185"/>
      <c r="I92" s="185"/>
      <c r="J92" s="185"/>
      <c r="K92" s="185"/>
      <c r="L92" s="185"/>
      <c r="M92" s="185"/>
      <c r="N92" s="185"/>
      <c r="O92" s="185"/>
      <c r="P92" s="185"/>
      <c r="Q92" s="13"/>
      <c r="R92" s="72"/>
    </row>
    <row r="93" spans="1:18" ht="36" customHeight="1" x14ac:dyDescent="0.25">
      <c r="A93" s="89">
        <v>89</v>
      </c>
      <c r="B93" s="11"/>
      <c r="C93" s="11"/>
      <c r="D93" s="97"/>
      <c r="E93" s="97"/>
      <c r="F93" s="185"/>
      <c r="G93" s="185"/>
      <c r="H93" s="185"/>
      <c r="I93" s="185"/>
      <c r="J93" s="185"/>
      <c r="K93" s="185"/>
      <c r="L93" s="185"/>
      <c r="M93" s="185"/>
      <c r="N93" s="185"/>
      <c r="O93" s="185"/>
      <c r="P93" s="185"/>
      <c r="Q93" s="13"/>
      <c r="R93" s="72"/>
    </row>
    <row r="94" spans="1:18" ht="36" customHeight="1" x14ac:dyDescent="0.25">
      <c r="A94" s="89">
        <v>90</v>
      </c>
      <c r="B94" s="11"/>
      <c r="C94" s="11"/>
      <c r="D94" s="97"/>
      <c r="E94" s="97"/>
      <c r="F94" s="185"/>
      <c r="G94" s="185"/>
      <c r="H94" s="185"/>
      <c r="I94" s="185"/>
      <c r="J94" s="185"/>
      <c r="K94" s="185"/>
      <c r="L94" s="185"/>
      <c r="M94" s="185"/>
      <c r="N94" s="185"/>
      <c r="O94" s="185"/>
      <c r="P94" s="185"/>
      <c r="Q94" s="13"/>
      <c r="R94" s="72"/>
    </row>
    <row r="95" spans="1:18" ht="36" customHeight="1" x14ac:dyDescent="0.25">
      <c r="A95" s="89">
        <v>91</v>
      </c>
      <c r="B95" s="11"/>
      <c r="C95" s="11"/>
      <c r="D95" s="97"/>
      <c r="E95" s="97"/>
      <c r="F95" s="185"/>
      <c r="G95" s="185"/>
      <c r="H95" s="185"/>
      <c r="I95" s="185"/>
      <c r="J95" s="185"/>
      <c r="K95" s="185"/>
      <c r="L95" s="185"/>
      <c r="M95" s="185"/>
      <c r="N95" s="185"/>
      <c r="O95" s="185"/>
      <c r="P95" s="185"/>
      <c r="Q95" s="13"/>
      <c r="R95" s="72"/>
    </row>
    <row r="96" spans="1:18" ht="36" customHeight="1" x14ac:dyDescent="0.25">
      <c r="A96" s="89">
        <v>92</v>
      </c>
      <c r="B96" s="11"/>
      <c r="C96" s="11"/>
      <c r="D96" s="97"/>
      <c r="E96" s="97"/>
      <c r="F96" s="185"/>
      <c r="G96" s="185"/>
      <c r="H96" s="185"/>
      <c r="I96" s="185"/>
      <c r="J96" s="185"/>
      <c r="K96" s="185"/>
      <c r="L96" s="185"/>
      <c r="M96" s="185"/>
      <c r="N96" s="185"/>
      <c r="O96" s="185"/>
      <c r="P96" s="185"/>
      <c r="Q96" s="13"/>
      <c r="R96" s="72"/>
    </row>
    <row r="97" spans="1:18" ht="36" customHeight="1" x14ac:dyDescent="0.25">
      <c r="A97" s="89">
        <v>93</v>
      </c>
      <c r="B97" s="11"/>
      <c r="C97" s="11"/>
      <c r="D97" s="97"/>
      <c r="E97" s="97"/>
      <c r="F97" s="185"/>
      <c r="G97" s="185"/>
      <c r="H97" s="185"/>
      <c r="I97" s="185"/>
      <c r="J97" s="185"/>
      <c r="K97" s="185"/>
      <c r="L97" s="185"/>
      <c r="M97" s="185"/>
      <c r="N97" s="185"/>
      <c r="O97" s="185"/>
      <c r="P97" s="185"/>
      <c r="Q97" s="13"/>
      <c r="R97" s="72"/>
    </row>
    <row r="98" spans="1:18" ht="36" customHeight="1" x14ac:dyDescent="0.25">
      <c r="A98" s="89">
        <v>94</v>
      </c>
      <c r="B98" s="11"/>
      <c r="C98" s="11"/>
      <c r="D98" s="97"/>
      <c r="E98" s="97"/>
      <c r="F98" s="185"/>
      <c r="G98" s="185"/>
      <c r="H98" s="185"/>
      <c r="I98" s="185"/>
      <c r="J98" s="185"/>
      <c r="K98" s="185"/>
      <c r="L98" s="185"/>
      <c r="M98" s="185"/>
      <c r="N98" s="185"/>
      <c r="O98" s="185"/>
      <c r="P98" s="185"/>
      <c r="Q98" s="13"/>
      <c r="R98" s="72"/>
    </row>
    <row r="99" spans="1:18" ht="36" customHeight="1" x14ac:dyDescent="0.25">
      <c r="A99" s="89">
        <v>95</v>
      </c>
      <c r="B99" s="11"/>
      <c r="C99" s="11"/>
      <c r="D99" s="97"/>
      <c r="E99" s="97"/>
      <c r="F99" s="185"/>
      <c r="G99" s="185"/>
      <c r="H99" s="185"/>
      <c r="I99" s="185"/>
      <c r="J99" s="185"/>
      <c r="K99" s="185"/>
      <c r="L99" s="185"/>
      <c r="M99" s="185"/>
      <c r="N99" s="185"/>
      <c r="O99" s="185"/>
      <c r="P99" s="185"/>
      <c r="Q99" s="13"/>
      <c r="R99" s="72"/>
    </row>
    <row r="100" spans="1:18" ht="36" customHeight="1" x14ac:dyDescent="0.25">
      <c r="A100" s="89">
        <v>96</v>
      </c>
      <c r="B100" s="11"/>
      <c r="C100" s="11"/>
      <c r="D100" s="97"/>
      <c r="E100" s="97"/>
      <c r="F100" s="185"/>
      <c r="G100" s="185"/>
      <c r="H100" s="185"/>
      <c r="I100" s="185"/>
      <c r="J100" s="185"/>
      <c r="K100" s="185"/>
      <c r="L100" s="185"/>
      <c r="M100" s="185"/>
      <c r="N100" s="185"/>
      <c r="O100" s="185"/>
      <c r="P100" s="185"/>
      <c r="Q100" s="13"/>
      <c r="R100" s="72"/>
    </row>
    <row r="101" spans="1:18" ht="36" customHeight="1" x14ac:dyDescent="0.25">
      <c r="A101" s="89">
        <v>97</v>
      </c>
      <c r="B101" s="11"/>
      <c r="C101" s="11"/>
      <c r="D101" s="97"/>
      <c r="E101" s="97"/>
      <c r="F101" s="185"/>
      <c r="G101" s="185"/>
      <c r="H101" s="185"/>
      <c r="I101" s="185"/>
      <c r="J101" s="185"/>
      <c r="K101" s="185"/>
      <c r="L101" s="185"/>
      <c r="M101" s="185"/>
      <c r="N101" s="185"/>
      <c r="O101" s="185"/>
      <c r="P101" s="185"/>
      <c r="Q101" s="13"/>
      <c r="R101" s="72"/>
    </row>
    <row r="102" spans="1:18" ht="36" customHeight="1" x14ac:dyDescent="0.25">
      <c r="A102" s="89">
        <v>98</v>
      </c>
      <c r="B102" s="11"/>
      <c r="C102" s="11"/>
      <c r="D102" s="97"/>
      <c r="E102" s="97"/>
      <c r="F102" s="185"/>
      <c r="G102" s="185"/>
      <c r="H102" s="185"/>
      <c r="I102" s="185"/>
      <c r="J102" s="185"/>
      <c r="K102" s="185"/>
      <c r="L102" s="185"/>
      <c r="M102" s="185"/>
      <c r="N102" s="185"/>
      <c r="O102" s="185"/>
      <c r="P102" s="185"/>
      <c r="Q102" s="13"/>
      <c r="R102" s="72"/>
    </row>
    <row r="103" spans="1:18" ht="36" customHeight="1" x14ac:dyDescent="0.25">
      <c r="A103" s="89">
        <v>99</v>
      </c>
      <c r="B103" s="11"/>
      <c r="C103" s="11"/>
      <c r="D103" s="97"/>
      <c r="E103" s="97"/>
      <c r="F103" s="185"/>
      <c r="G103" s="185"/>
      <c r="H103" s="185"/>
      <c r="I103" s="185"/>
      <c r="J103" s="185"/>
      <c r="K103" s="185"/>
      <c r="L103" s="185"/>
      <c r="M103" s="185"/>
      <c r="N103" s="185"/>
      <c r="O103" s="185"/>
      <c r="P103" s="185"/>
      <c r="Q103" s="13"/>
      <c r="R103" s="72"/>
    </row>
    <row r="104" spans="1:18" ht="36" customHeight="1" x14ac:dyDescent="0.25">
      <c r="A104" s="92">
        <v>100</v>
      </c>
      <c r="B104" s="12"/>
      <c r="C104" s="12"/>
      <c r="D104" s="98"/>
      <c r="E104" s="98"/>
      <c r="F104" s="186"/>
      <c r="G104" s="186"/>
      <c r="H104" s="186"/>
      <c r="I104" s="186"/>
      <c r="J104" s="186"/>
      <c r="K104" s="186"/>
      <c r="L104" s="186"/>
      <c r="M104" s="186"/>
      <c r="N104" s="186"/>
      <c r="O104" s="186"/>
      <c r="P104" s="186"/>
      <c r="Q104" s="14"/>
      <c r="R104" s="72"/>
    </row>
    <row r="105" spans="1:18" ht="36" customHeight="1" x14ac:dyDescent="0.25"/>
    <row r="106" spans="1:18" ht="36" customHeight="1" x14ac:dyDescent="0.25"/>
    <row r="107" spans="1:18" ht="36" customHeight="1" x14ac:dyDescent="0.25"/>
    <row r="108" spans="1:18" ht="36" customHeight="1" x14ac:dyDescent="0.25"/>
    <row r="109" spans="1:18" ht="36" customHeight="1" x14ac:dyDescent="0.25"/>
    <row r="110" spans="1:18" ht="36" customHeight="1" x14ac:dyDescent="0.25"/>
    <row r="111" spans="1:18" ht="36" customHeight="1" x14ac:dyDescent="0.25"/>
    <row r="112" spans="1:18" ht="36" customHeight="1" x14ac:dyDescent="0.25"/>
    <row r="113" ht="36" customHeight="1" x14ac:dyDescent="0.25"/>
    <row r="114" ht="36" customHeight="1" x14ac:dyDescent="0.25"/>
    <row r="115" ht="36" customHeight="1" x14ac:dyDescent="0.25"/>
    <row r="116" ht="36" customHeight="1" x14ac:dyDescent="0.25"/>
    <row r="117" ht="36" customHeight="1" x14ac:dyDescent="0.25"/>
    <row r="118" ht="36" customHeight="1" x14ac:dyDescent="0.25"/>
    <row r="119" ht="36" customHeight="1" x14ac:dyDescent="0.25"/>
    <row r="120" ht="36" customHeight="1" x14ac:dyDescent="0.25"/>
    <row r="121" ht="36" customHeight="1" x14ac:dyDescent="0.25"/>
    <row r="122" ht="36" customHeight="1" x14ac:dyDescent="0.25"/>
    <row r="123" ht="36" customHeight="1" x14ac:dyDescent="0.25"/>
    <row r="124" ht="36" customHeight="1" x14ac:dyDescent="0.25"/>
    <row r="125" ht="36" customHeight="1" x14ac:dyDescent="0.25"/>
    <row r="126" ht="36" customHeight="1" x14ac:dyDescent="0.25"/>
    <row r="127" ht="36" customHeight="1" x14ac:dyDescent="0.25"/>
    <row r="128" ht="36" customHeight="1" x14ac:dyDescent="0.25"/>
    <row r="129" ht="36" customHeight="1" x14ac:dyDescent="0.25"/>
    <row r="130" ht="36" customHeight="1" x14ac:dyDescent="0.25"/>
    <row r="131" ht="36" customHeight="1" x14ac:dyDescent="0.25"/>
    <row r="132" ht="36" customHeight="1" x14ac:dyDescent="0.25"/>
    <row r="133" ht="36" customHeight="1" x14ac:dyDescent="0.25"/>
    <row r="134" ht="36" customHeight="1" x14ac:dyDescent="0.25"/>
    <row r="135" ht="36" customHeight="1" x14ac:dyDescent="0.25"/>
    <row r="136" ht="36" customHeight="1" x14ac:dyDescent="0.25"/>
    <row r="137" ht="36" customHeight="1" x14ac:dyDescent="0.25"/>
    <row r="138" ht="36" customHeight="1" x14ac:dyDescent="0.25"/>
    <row r="139" ht="36" customHeight="1" x14ac:dyDescent="0.25"/>
    <row r="140" ht="36" customHeight="1" x14ac:dyDescent="0.25"/>
    <row r="141" ht="36" customHeight="1" x14ac:dyDescent="0.25"/>
    <row r="142" ht="36" customHeight="1" x14ac:dyDescent="0.25"/>
    <row r="143" ht="36" customHeight="1" x14ac:dyDescent="0.25"/>
    <row r="144" ht="36" customHeight="1" x14ac:dyDescent="0.25"/>
    <row r="145" ht="36" customHeight="1" x14ac:dyDescent="0.25"/>
    <row r="146" ht="36" customHeight="1" x14ac:dyDescent="0.25"/>
    <row r="147" ht="36" customHeight="1" x14ac:dyDescent="0.25"/>
    <row r="148" ht="36" customHeight="1" x14ac:dyDescent="0.25"/>
    <row r="149" ht="36" customHeight="1" x14ac:dyDescent="0.25"/>
    <row r="150" ht="36" customHeight="1" x14ac:dyDescent="0.25"/>
    <row r="151" ht="36" customHeight="1" x14ac:dyDescent="0.25"/>
    <row r="152" ht="36" customHeight="1" x14ac:dyDescent="0.25"/>
    <row r="153" ht="36" customHeight="1" x14ac:dyDescent="0.25"/>
    <row r="154" ht="36" customHeight="1" x14ac:dyDescent="0.25"/>
    <row r="155" ht="36" customHeight="1" x14ac:dyDescent="0.25"/>
    <row r="156" ht="36" customHeight="1" x14ac:dyDescent="0.25"/>
    <row r="157" ht="36" customHeight="1" x14ac:dyDescent="0.25"/>
    <row r="158" ht="36" customHeight="1" x14ac:dyDescent="0.25"/>
    <row r="159" ht="36" customHeight="1" x14ac:dyDescent="0.25"/>
    <row r="160" ht="36" customHeight="1" x14ac:dyDescent="0.25"/>
    <row r="161" ht="36" customHeight="1" x14ac:dyDescent="0.25"/>
    <row r="162" ht="36" customHeight="1" x14ac:dyDescent="0.25"/>
    <row r="163" ht="36" customHeight="1" x14ac:dyDescent="0.25"/>
    <row r="164" ht="36" customHeight="1" x14ac:dyDescent="0.25"/>
    <row r="165" ht="36" customHeight="1" x14ac:dyDescent="0.25"/>
    <row r="166" ht="36" customHeight="1" x14ac:dyDescent="0.25"/>
    <row r="167" ht="36" customHeight="1" x14ac:dyDescent="0.25"/>
    <row r="168" ht="36" customHeight="1" x14ac:dyDescent="0.25"/>
    <row r="169" ht="36" customHeight="1" x14ac:dyDescent="0.25"/>
    <row r="170" ht="36" customHeight="1" x14ac:dyDescent="0.25"/>
    <row r="171" ht="36" customHeight="1" x14ac:dyDescent="0.25"/>
    <row r="172" ht="36" customHeight="1" x14ac:dyDescent="0.25"/>
    <row r="173" ht="36" customHeight="1" x14ac:dyDescent="0.25"/>
    <row r="174" ht="36" customHeight="1" x14ac:dyDescent="0.25"/>
    <row r="175" ht="36" customHeight="1" x14ac:dyDescent="0.25"/>
    <row r="176" ht="36" customHeight="1" x14ac:dyDescent="0.25"/>
    <row r="177" ht="36" customHeight="1" x14ac:dyDescent="0.25"/>
    <row r="178" ht="36" customHeight="1" x14ac:dyDescent="0.25"/>
    <row r="179" ht="36" customHeight="1" x14ac:dyDescent="0.25"/>
    <row r="180" ht="36" customHeight="1" x14ac:dyDescent="0.25"/>
    <row r="181" ht="36" customHeight="1" x14ac:dyDescent="0.25"/>
    <row r="182" ht="36" customHeight="1" x14ac:dyDescent="0.25"/>
    <row r="183" ht="36" customHeight="1" x14ac:dyDescent="0.25"/>
    <row r="184" ht="36" customHeight="1" x14ac:dyDescent="0.25"/>
    <row r="185" ht="36" customHeight="1" x14ac:dyDescent="0.25"/>
    <row r="186" ht="36" customHeight="1" x14ac:dyDescent="0.25"/>
    <row r="187" ht="36" customHeight="1" x14ac:dyDescent="0.25"/>
    <row r="188" ht="36" customHeight="1" x14ac:dyDescent="0.25"/>
    <row r="189" ht="36" customHeight="1" x14ac:dyDescent="0.25"/>
    <row r="190" ht="36" customHeight="1" x14ac:dyDescent="0.25"/>
    <row r="191" ht="36" customHeight="1" x14ac:dyDescent="0.25"/>
    <row r="192" ht="36" customHeight="1" x14ac:dyDescent="0.25"/>
    <row r="193" ht="36" customHeight="1" x14ac:dyDescent="0.25"/>
    <row r="194" ht="36" customHeight="1" x14ac:dyDescent="0.25"/>
    <row r="195" ht="36" customHeight="1" x14ac:dyDescent="0.25"/>
    <row r="196" ht="36" customHeight="1" x14ac:dyDescent="0.25"/>
  </sheetData>
  <sheetProtection password="CCF7" sheet="1" objects="1" scenarios="1" formatRows="0" selectLockedCells="1"/>
  <mergeCells count="3">
    <mergeCell ref="B2:Q2"/>
    <mergeCell ref="A3:B3"/>
    <mergeCell ref="B1:E1"/>
  </mergeCells>
  <conditionalFormatting sqref="C5:Q64">
    <cfRule type="expression" dxfId="0" priority="1" stopIfTrue="1">
      <formula>IF(LEN($B5)=0,FALSE,IF(LEN(C5)=0,TRUE,FALSE))</formula>
    </cfRule>
  </conditionalFormatting>
  <dataValidations count="1">
    <dataValidation type="whole" allowBlank="1" showInputMessage="1" showErrorMessage="1" sqref="C5:C104 Q5:Q104">
      <formula1>0</formula1>
      <formula2>9999999</formula2>
    </dataValidation>
  </dataValidations>
  <pageMargins left="0" right="0" top="0" bottom="0.39370078740157483" header="0.31496062992125984" footer="0"/>
  <pageSetup paperSize="9" scale="99" orientation="portrait" r:id="rId1"/>
  <headerFooter>
    <oddFooter>&amp;L&amp;F/&amp;A -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ΟΔΗΓΙΕΣ</vt:lpstr>
      <vt:lpstr>ΣΥΝΟΛΙΚΑ</vt:lpstr>
      <vt:lpstr>1.1</vt:lpstr>
      <vt:lpstr>1.2</vt:lpstr>
      <vt:lpstr>1.3</vt:lpstr>
      <vt:lpstr>1.4</vt:lpstr>
      <vt:lpstr>2</vt:lpstr>
      <vt:lpstr>3</vt:lpstr>
      <vt:lpstr>4</vt:lpstr>
      <vt:lpstr>Pars</vt:lpstr>
      <vt:lpstr>fx</vt:lpstr>
      <vt:lpstr>Sheet1</vt:lpstr>
      <vt:lpstr>ANAVATHMISH</vt:lpstr>
      <vt:lpstr>anavathmisi</vt:lpstr>
      <vt:lpstr>'1.1'!Print_Area</vt:lpstr>
      <vt:lpstr>'1.2'!Print_Area</vt:lpstr>
      <vt:lpstr>'1.3'!Print_Area</vt:lpstr>
      <vt:lpstr>'1.4'!Print_Area</vt:lpstr>
      <vt:lpstr>'2'!Print_Area</vt:lpstr>
      <vt:lpstr>'3'!Print_Area</vt:lpstr>
      <vt:lpstr>'4'!Print_Area</vt:lpstr>
      <vt:lpstr>ΟΔΗΓΙΕΣ!Print_Area</vt:lpstr>
      <vt:lpstr>ΣΥΝΟΛΙΚΑ!Print_Area</vt:lpstr>
      <vt:lpstr>'1.1'!Print_Titles</vt:lpstr>
      <vt:lpstr>'1.2'!Print_Titles</vt:lpstr>
      <vt:lpstr>'1.3'!Print_Titles</vt:lpstr>
      <vt:lpstr>'1.4'!Print_Titles</vt:lpstr>
      <vt:lpstr>'2'!Print_Titles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Pirkettis  Constantinos</dc:creator>
  <cp:lastModifiedBy>akouza</cp:lastModifiedBy>
  <cp:lastPrinted>2019-06-18T06:54:32Z</cp:lastPrinted>
  <dcterms:created xsi:type="dcterms:W3CDTF">2006-09-16T00:00:00Z</dcterms:created>
  <dcterms:modified xsi:type="dcterms:W3CDTF">2023-05-05T05:31:43Z</dcterms:modified>
</cp:coreProperties>
</file>